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8.6\studis\Affaire Studis Ingénierie\22-127 - Vetagro - Séparation des réseaux électriques\D - Rendu\2025.10.08 - MAJ DCE V2\"/>
    </mc:Choice>
  </mc:AlternateContent>
  <xr:revisionPtr revIDLastSave="0" documentId="13_ncr:1_{021797BE-EFDE-43BC-9EB7-A4F9ECCDF2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Électricité - Climatisatio" sheetId="3" r:id="rId1"/>
  </sheets>
  <definedNames>
    <definedName name="_xlnm.Print_Titles" localSheetId="0">'Lot Électricité - Climatisatio'!$1:$2</definedName>
    <definedName name="_xlnm.Print_Area" localSheetId="0">'Lot Électricité - Climatisatio'!$A$1:$F$139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3" l="1"/>
  <c r="B310" i="3"/>
  <c r="F278" i="3"/>
  <c r="F279" i="3"/>
  <c r="F280" i="3"/>
  <c r="F233" i="3"/>
  <c r="F102" i="3"/>
  <c r="B300" i="3"/>
  <c r="F292" i="3"/>
  <c r="F291" i="3"/>
  <c r="F289" i="3"/>
  <c r="F287" i="3"/>
  <c r="F285" i="3"/>
  <c r="F284" i="3"/>
  <c r="F283" i="3"/>
  <c r="F282" i="3"/>
  <c r="F276" i="3"/>
  <c r="F271" i="3"/>
  <c r="F270" i="3"/>
  <c r="F269" i="3"/>
  <c r="F268" i="3"/>
  <c r="F267" i="3"/>
  <c r="F266" i="3"/>
  <c r="F265" i="3"/>
  <c r="F264" i="3"/>
  <c r="F262" i="3"/>
  <c r="F261" i="3"/>
  <c r="F260" i="3"/>
  <c r="F259" i="3"/>
  <c r="F258" i="3"/>
  <c r="F256" i="3"/>
  <c r="F255" i="3"/>
  <c r="F253" i="3"/>
  <c r="F252" i="3"/>
  <c r="F250" i="3"/>
  <c r="F249" i="3"/>
  <c r="F248" i="3"/>
  <c r="F247" i="3"/>
  <c r="F246" i="3"/>
  <c r="F244" i="3"/>
  <c r="F243" i="3"/>
  <c r="F242" i="3"/>
  <c r="F241" i="3"/>
  <c r="F240" i="3"/>
  <c r="F239" i="3"/>
  <c r="F237" i="3"/>
  <c r="F236" i="3"/>
  <c r="F235" i="3"/>
  <c r="F234" i="3"/>
  <c r="B226" i="3"/>
  <c r="F218" i="3"/>
  <c r="F217" i="3"/>
  <c r="F216" i="3"/>
  <c r="F215" i="3"/>
  <c r="F214" i="3"/>
  <c r="F213" i="3"/>
  <c r="F212" i="3"/>
  <c r="F211" i="3"/>
  <c r="F209" i="3"/>
  <c r="F207" i="3"/>
  <c r="F206" i="3"/>
  <c r="F204" i="3"/>
  <c r="F203" i="3"/>
  <c r="F202" i="3"/>
  <c r="F200" i="3"/>
  <c r="F194" i="3"/>
  <c r="F196" i="3" s="1"/>
  <c r="F190" i="3"/>
  <c r="F189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68" i="3"/>
  <c r="F166" i="3"/>
  <c r="F165" i="3"/>
  <c r="F164" i="3"/>
  <c r="F159" i="3"/>
  <c r="F158" i="3"/>
  <c r="F157" i="3"/>
  <c r="F156" i="3"/>
  <c r="F155" i="3"/>
  <c r="F154" i="3"/>
  <c r="F153" i="3"/>
  <c r="F152" i="3"/>
  <c r="F151" i="3"/>
  <c r="F150" i="3"/>
  <c r="F149" i="3"/>
  <c r="F142" i="3"/>
  <c r="F60" i="3"/>
  <c r="F61" i="3"/>
  <c r="F108" i="3"/>
  <c r="F89" i="3"/>
  <c r="F106" i="3"/>
  <c r="F103" i="3"/>
  <c r="F101" i="3"/>
  <c r="F100" i="3"/>
  <c r="F99" i="3"/>
  <c r="F144" i="3" l="1"/>
  <c r="F170" i="3"/>
  <c r="F191" i="3"/>
  <c r="F294" i="3"/>
  <c r="F161" i="3"/>
  <c r="F272" i="3"/>
  <c r="F186" i="3"/>
  <c r="F219" i="3"/>
  <c r="F221" i="3" s="1"/>
  <c r="F109" i="3"/>
  <c r="F107" i="3"/>
  <c r="F295" i="3" l="1"/>
  <c r="F197" i="3"/>
  <c r="F225" i="3" s="1"/>
  <c r="F307" i="3" s="1"/>
  <c r="F71" i="3"/>
  <c r="F72" i="3"/>
  <c r="F47" i="3"/>
  <c r="F45" i="3"/>
  <c r="F44" i="3"/>
  <c r="F78" i="3"/>
  <c r="F86" i="3"/>
  <c r="F85" i="3"/>
  <c r="F84" i="3"/>
  <c r="F83" i="3"/>
  <c r="F82" i="3"/>
  <c r="F81" i="3"/>
  <c r="F80" i="3"/>
  <c r="F79" i="3"/>
  <c r="F77" i="3"/>
  <c r="F76" i="3"/>
  <c r="F75" i="3"/>
  <c r="F74" i="3"/>
  <c r="F73" i="3"/>
  <c r="F70" i="3"/>
  <c r="F69" i="3"/>
  <c r="F68" i="3"/>
  <c r="F67" i="3"/>
  <c r="F66" i="3"/>
  <c r="F65" i="3"/>
  <c r="F64" i="3"/>
  <c r="F63" i="3"/>
  <c r="F62" i="3"/>
  <c r="F59" i="3"/>
  <c r="F58" i="3"/>
  <c r="F57" i="3"/>
  <c r="F56" i="3"/>
  <c r="F55" i="3"/>
  <c r="F54" i="3"/>
  <c r="F53" i="3"/>
  <c r="F52" i="3"/>
  <c r="F51" i="3"/>
  <c r="F87" i="3"/>
  <c r="F7" i="3"/>
  <c r="F9" i="3" s="1"/>
  <c r="F12" i="3"/>
  <c r="F14" i="3" s="1"/>
  <c r="F18" i="3"/>
  <c r="F20" i="3" s="1"/>
  <c r="F24" i="3"/>
  <c r="F25" i="3"/>
  <c r="F26" i="3"/>
  <c r="F27" i="3"/>
  <c r="F32" i="3"/>
  <c r="F33" i="3"/>
  <c r="F34" i="3"/>
  <c r="F35" i="3"/>
  <c r="F43" i="3"/>
  <c r="F46" i="3"/>
  <c r="F48" i="3"/>
  <c r="F50" i="3"/>
  <c r="F90" i="3"/>
  <c r="F91" i="3"/>
  <c r="F92" i="3"/>
  <c r="F94" i="3"/>
  <c r="F95" i="3"/>
  <c r="F97" i="3"/>
  <c r="F114" i="3"/>
  <c r="F116" i="3"/>
  <c r="F117" i="3"/>
  <c r="F118" i="3"/>
  <c r="F120" i="3"/>
  <c r="F121" i="3"/>
  <c r="F122" i="3"/>
  <c r="F123" i="3"/>
  <c r="F124" i="3"/>
  <c r="F125" i="3"/>
  <c r="F127" i="3"/>
  <c r="F129" i="3"/>
  <c r="B137" i="3"/>
  <c r="F131" i="3" l="1"/>
  <c r="F226" i="3"/>
  <c r="F227" i="3" s="1"/>
  <c r="F110" i="3"/>
  <c r="F37" i="3"/>
  <c r="F299" i="3"/>
  <c r="F308" i="3" s="1"/>
  <c r="F29" i="3"/>
  <c r="F15" i="3"/>
  <c r="F300" i="3" l="1"/>
  <c r="F301" i="3" s="1"/>
  <c r="F132" i="3"/>
  <c r="F38" i="3"/>
  <c r="F136" i="3" l="1"/>
  <c r="F306" i="3" s="1"/>
  <c r="F309" i="3" s="1"/>
  <c r="F310" i="3" l="1"/>
  <c r="F311" i="3" s="1"/>
  <c r="F137" i="3"/>
  <c r="F138" i="3" s="1"/>
</calcChain>
</file>

<file path=xl/sharedStrings.xml><?xml version="1.0" encoding="utf-8"?>
<sst xmlns="http://schemas.openxmlformats.org/spreadsheetml/2006/main" count="923" uniqueCount="457">
  <si>
    <t>U</t>
  </si>
  <si>
    <t>Quantités</t>
  </si>
  <si>
    <t>Prix unitaire en €</t>
  </si>
  <si>
    <t>Prix total en €</t>
  </si>
  <si>
    <t>1</t>
  </si>
  <si>
    <t>Dispositions générales</t>
  </si>
  <si>
    <t>CH3</t>
  </si>
  <si>
    <t>1.3</t>
  </si>
  <si>
    <t>Documents à fournir par l'entreprise</t>
  </si>
  <si>
    <t>CH4</t>
  </si>
  <si>
    <t xml:space="preserve">1.3.2 </t>
  </si>
  <si>
    <t>Dossiers des ouvrages exécutés</t>
  </si>
  <si>
    <t>ens</t>
  </si>
  <si>
    <t>ART</t>
  </si>
  <si>
    <t>F01-A056</t>
  </si>
  <si>
    <t>Total Documents à fournir par l'entreprise</t>
  </si>
  <si>
    <t>STOT</t>
  </si>
  <si>
    <t>1.6</t>
  </si>
  <si>
    <t>Essais et réception</t>
  </si>
  <si>
    <t>CH4</t>
  </si>
  <si>
    <t xml:space="preserve">1.6.8 </t>
  </si>
  <si>
    <t>ens</t>
  </si>
  <si>
    <t>ART</t>
  </si>
  <si>
    <t>F01-A084</t>
  </si>
  <si>
    <t>Total Essais et réception</t>
  </si>
  <si>
    <t>STOT</t>
  </si>
  <si>
    <t>Total Dispositions générales</t>
  </si>
  <si>
    <t>STOT</t>
  </si>
  <si>
    <t>3</t>
  </si>
  <si>
    <t>Principes des installations électriques CFO/Cfa</t>
  </si>
  <si>
    <t>CH3</t>
  </si>
  <si>
    <t xml:space="preserve">3.1 </t>
  </si>
  <si>
    <t>Dépose des installations existantes Enceintes Climatiques</t>
  </si>
  <si>
    <t>ens</t>
  </si>
  <si>
    <t>ART</t>
  </si>
  <si>
    <t>E01-A002</t>
  </si>
  <si>
    <t xml:space="preserve">3.2 </t>
  </si>
  <si>
    <t>E04-A868</t>
  </si>
  <si>
    <t>Total Principes des installations électriques CFO/Cfa</t>
  </si>
  <si>
    <t>STOT</t>
  </si>
  <si>
    <t>5</t>
  </si>
  <si>
    <t>Description des installations communes</t>
  </si>
  <si>
    <t>CH3</t>
  </si>
  <si>
    <t>5.1</t>
  </si>
  <si>
    <t>Installations provisoires de chantier</t>
  </si>
  <si>
    <t>CH4</t>
  </si>
  <si>
    <t xml:space="preserve">5.1.2 </t>
  </si>
  <si>
    <t>Coffret principal de protection de chantier</t>
  </si>
  <si>
    <t>ens</t>
  </si>
  <si>
    <t>ART</t>
  </si>
  <si>
    <t>E01-A026</t>
  </si>
  <si>
    <t xml:space="preserve">5.1.3 </t>
  </si>
  <si>
    <t>Alimentations principales de chantier</t>
  </si>
  <si>
    <t>ens</t>
  </si>
  <si>
    <t>ART</t>
  </si>
  <si>
    <t>E01-A025</t>
  </si>
  <si>
    <t xml:space="preserve">5.1.4 </t>
  </si>
  <si>
    <t>Éclairage provisoire de chantier</t>
  </si>
  <si>
    <t>ens</t>
  </si>
  <si>
    <t>ART</t>
  </si>
  <si>
    <t>E01-A028</t>
  </si>
  <si>
    <t xml:space="preserve">5.1.5 </t>
  </si>
  <si>
    <t>Climatisation provisoire Enceintes climatiques</t>
  </si>
  <si>
    <t>ens</t>
  </si>
  <si>
    <t>ART</t>
  </si>
  <si>
    <t>E04-A869</t>
  </si>
  <si>
    <t>Total Installations provisoires de chantier</t>
  </si>
  <si>
    <t>STOT</t>
  </si>
  <si>
    <t>5.2</t>
  </si>
  <si>
    <t>Réseau de terre</t>
  </si>
  <si>
    <t>CH4</t>
  </si>
  <si>
    <t xml:space="preserve">5.2.2 </t>
  </si>
  <si>
    <t>Prise de terre générale</t>
  </si>
  <si>
    <t>ens</t>
  </si>
  <si>
    <t>ART</t>
  </si>
  <si>
    <t>E01-A032</t>
  </si>
  <si>
    <t xml:space="preserve">5.2.3 </t>
  </si>
  <si>
    <t>Distribution de terre</t>
  </si>
  <si>
    <t>ens</t>
  </si>
  <si>
    <t>ART</t>
  </si>
  <si>
    <t>E01-A033</t>
  </si>
  <si>
    <t xml:space="preserve">5.2.5 </t>
  </si>
  <si>
    <t>Dérivations secondaires</t>
  </si>
  <si>
    <t>ens</t>
  </si>
  <si>
    <t>ART</t>
  </si>
  <si>
    <t>E01-A035</t>
  </si>
  <si>
    <t xml:space="preserve">5.2.6 </t>
  </si>
  <si>
    <t>Mise à la terre des masses métalliques</t>
  </si>
  <si>
    <t>ens</t>
  </si>
  <si>
    <t>ART</t>
  </si>
  <si>
    <t>E01-A037</t>
  </si>
  <si>
    <t>Total Réseau de terre</t>
  </si>
  <si>
    <t>STOT</t>
  </si>
  <si>
    <t>Total Description des installations communes</t>
  </si>
  <si>
    <t>STOT</t>
  </si>
  <si>
    <t>6</t>
  </si>
  <si>
    <t>Description des installations séparation des réseaux</t>
  </si>
  <si>
    <t>6.1</t>
  </si>
  <si>
    <t>Poste de transformation</t>
  </si>
  <si>
    <t>6.1.1</t>
  </si>
  <si>
    <t>Tableau HTA</t>
  </si>
  <si>
    <t>CH5</t>
  </si>
  <si>
    <t xml:space="preserve">6.1.1.2 </t>
  </si>
  <si>
    <t>Cellule interrupteur IM</t>
  </si>
  <si>
    <t>u</t>
  </si>
  <si>
    <t>E01-A070</t>
  </si>
  <si>
    <t xml:space="preserve">6.1.1.3 </t>
  </si>
  <si>
    <t>Cellule protection transformateur QM</t>
  </si>
  <si>
    <t>E04-A887</t>
  </si>
  <si>
    <t xml:space="preserve">6.1.2 </t>
  </si>
  <si>
    <t>Cellule DGBT</t>
  </si>
  <si>
    <t>E01-A081</t>
  </si>
  <si>
    <t>Liaison HTA PT3-PT6</t>
  </si>
  <si>
    <t>E01-A078</t>
  </si>
  <si>
    <t>Liaison BT normal</t>
  </si>
  <si>
    <t>E04-A888</t>
  </si>
  <si>
    <t>E04-A890</t>
  </si>
  <si>
    <t>Dépose/repose transformateur à huile</t>
  </si>
  <si>
    <t>E01-A079</t>
  </si>
  <si>
    <t>Verrouillage réglementaire et d'exploitation</t>
  </si>
  <si>
    <t>pm</t>
  </si>
  <si>
    <t>E01-A082</t>
  </si>
  <si>
    <t>Affiches, synoptiques et accessoires de sécurité</t>
  </si>
  <si>
    <t>E01-A075</t>
  </si>
  <si>
    <t>Ventilation du poste de transformation</t>
  </si>
  <si>
    <t>E01-A076</t>
  </si>
  <si>
    <t>Serrurerie</t>
  </si>
  <si>
    <t>E01-A077</t>
  </si>
  <si>
    <t>Total Poste de transformation</t>
  </si>
  <si>
    <t>6.2</t>
  </si>
  <si>
    <t>Tableau général basse tension (TGBT)</t>
  </si>
  <si>
    <t>E01-B040</t>
  </si>
  <si>
    <t>E04-A885</t>
  </si>
  <si>
    <t xml:space="preserve">6.2.4 </t>
  </si>
  <si>
    <t>Batterie de condensateurs</t>
  </si>
  <si>
    <t>E04-A892</t>
  </si>
  <si>
    <t>6.2.2</t>
  </si>
  <si>
    <t>Câblage</t>
  </si>
  <si>
    <t xml:space="preserve">6.2.2.3 </t>
  </si>
  <si>
    <t>E04-A893</t>
  </si>
  <si>
    <t>Total Tableau général basse tension (TGBT)</t>
  </si>
  <si>
    <t>6.3</t>
  </si>
  <si>
    <t>Distribution principale</t>
  </si>
  <si>
    <t xml:space="preserve">6.3.3 </t>
  </si>
  <si>
    <t>Alimentations principales</t>
  </si>
  <si>
    <t>E01-A110</t>
  </si>
  <si>
    <t>Total Distribution principale</t>
  </si>
  <si>
    <t>6.4</t>
  </si>
  <si>
    <t>Coupures d'urgences</t>
  </si>
  <si>
    <t xml:space="preserve">6.4.1 </t>
  </si>
  <si>
    <t>Arrêt d'urgences générale électricité</t>
  </si>
  <si>
    <t>E01-A098</t>
  </si>
  <si>
    <t>Total Coupures d'urgences</t>
  </si>
  <si>
    <t>6.5</t>
  </si>
  <si>
    <t>Fourreautage</t>
  </si>
  <si>
    <t xml:space="preserve">6.5.1 </t>
  </si>
  <si>
    <t>Distribution des liaisons HT/BT</t>
  </si>
  <si>
    <t>E01-A043</t>
  </si>
  <si>
    <t>Total Fourreautage</t>
  </si>
  <si>
    <t>Total Description des installations séparation des réseaux</t>
  </si>
  <si>
    <t>7</t>
  </si>
  <si>
    <t>Description des installations enceintes climatiques</t>
  </si>
  <si>
    <t>CH3</t>
  </si>
  <si>
    <t>7.1</t>
  </si>
  <si>
    <t>Description des installations CFO/Cfa</t>
  </si>
  <si>
    <t>CH4</t>
  </si>
  <si>
    <t>7.1.1</t>
  </si>
  <si>
    <t>Distribution électrique</t>
  </si>
  <si>
    <t>CH5</t>
  </si>
  <si>
    <t xml:space="preserve">7.1.1.2 </t>
  </si>
  <si>
    <t>ens</t>
  </si>
  <si>
    <t>ART</t>
  </si>
  <si>
    <t>E01-A086</t>
  </si>
  <si>
    <t xml:space="preserve">7.1.1.3 </t>
  </si>
  <si>
    <t>Liaison TGBT PT3 à TD EL-L3-N0-EC</t>
  </si>
  <si>
    <t>ens</t>
  </si>
  <si>
    <t>ART</t>
  </si>
  <si>
    <t>E04-A485</t>
  </si>
  <si>
    <t xml:space="preserve">7.1.1.6 </t>
  </si>
  <si>
    <t>ens</t>
  </si>
  <si>
    <t>ART</t>
  </si>
  <si>
    <t>E01-A105</t>
  </si>
  <si>
    <t>7.1.2</t>
  </si>
  <si>
    <t>Canalisations</t>
  </si>
  <si>
    <t>CH5</t>
  </si>
  <si>
    <t xml:space="preserve">7.1.2.3 </t>
  </si>
  <si>
    <t>Alimentations</t>
  </si>
  <si>
    <t>ART</t>
  </si>
  <si>
    <t>E04-A894</t>
  </si>
  <si>
    <t xml:space="preserve">7.1.2.1 </t>
  </si>
  <si>
    <t>Conduits</t>
  </si>
  <si>
    <t>ens</t>
  </si>
  <si>
    <t>ART</t>
  </si>
  <si>
    <t>E01-A122</t>
  </si>
  <si>
    <t>7.1.3</t>
  </si>
  <si>
    <t>Appareillages</t>
  </si>
  <si>
    <t>CH5</t>
  </si>
  <si>
    <t>Interrupteur simple</t>
  </si>
  <si>
    <t>E04-A267</t>
  </si>
  <si>
    <t>Prise de courant 16A+T</t>
  </si>
  <si>
    <t>u</t>
  </si>
  <si>
    <t>ART</t>
  </si>
  <si>
    <t>E04-A075</t>
  </si>
  <si>
    <t>Goulottes et plinthes de distribution</t>
  </si>
  <si>
    <t>ens</t>
  </si>
  <si>
    <t>ART</t>
  </si>
  <si>
    <t>E01-A136</t>
  </si>
  <si>
    <t xml:space="preserve">7.1.3.2 </t>
  </si>
  <si>
    <t>Boites de dérivations</t>
  </si>
  <si>
    <t>ens</t>
  </si>
  <si>
    <t>ART</t>
  </si>
  <si>
    <t>E01-A139</t>
  </si>
  <si>
    <t>7.1.4</t>
  </si>
  <si>
    <t>GTC</t>
  </si>
  <si>
    <t>CH5</t>
  </si>
  <si>
    <t xml:space="preserve">7.1.4.2 </t>
  </si>
  <si>
    <t>Modules d'extensions</t>
  </si>
  <si>
    <t>ens</t>
  </si>
  <si>
    <t>ART</t>
  </si>
  <si>
    <t>E04-A340</t>
  </si>
  <si>
    <t xml:space="preserve">7.1.4.3 </t>
  </si>
  <si>
    <t>Raccordement sur existant</t>
  </si>
  <si>
    <t>ens</t>
  </si>
  <si>
    <t>ART</t>
  </si>
  <si>
    <t>E04-A341</t>
  </si>
  <si>
    <t>7.1.5</t>
  </si>
  <si>
    <t>Éclairage artificiel</t>
  </si>
  <si>
    <t>CH5</t>
  </si>
  <si>
    <t>Luminaire de type B</t>
  </si>
  <si>
    <t>U</t>
  </si>
  <si>
    <t>ART</t>
  </si>
  <si>
    <t>E01-A965</t>
  </si>
  <si>
    <t>Total Description des installations CFO/Cfa</t>
  </si>
  <si>
    <t>STOT</t>
  </si>
  <si>
    <t>7.2</t>
  </si>
  <si>
    <t>CH4</t>
  </si>
  <si>
    <t>7.2.1</t>
  </si>
  <si>
    <t>Unités extérieures</t>
  </si>
  <si>
    <t>CH5</t>
  </si>
  <si>
    <t xml:space="preserve">7.2.1.1 </t>
  </si>
  <si>
    <t>Groupe Extérieur UE DRV</t>
  </si>
  <si>
    <t>ens</t>
  </si>
  <si>
    <t>ART</t>
  </si>
  <si>
    <t>E04-A499</t>
  </si>
  <si>
    <t>7.2.2</t>
  </si>
  <si>
    <t>Circuit frigorifique</t>
  </si>
  <si>
    <t>CH5</t>
  </si>
  <si>
    <t xml:space="preserve">7.2.2.2 </t>
  </si>
  <si>
    <t>Mise en oeuvre</t>
  </si>
  <si>
    <t>ens</t>
  </si>
  <si>
    <t>ART</t>
  </si>
  <si>
    <t>E04-A502</t>
  </si>
  <si>
    <t xml:space="preserve">7.2.2.3 </t>
  </si>
  <si>
    <t>Etanchéité et mise en épreuve</t>
  </si>
  <si>
    <t>ens</t>
  </si>
  <si>
    <t>ART</t>
  </si>
  <si>
    <t>E04-A503</t>
  </si>
  <si>
    <t xml:space="preserve">7.2.2.4 </t>
  </si>
  <si>
    <t>Appoint de réfrigérant et mise en service</t>
  </si>
  <si>
    <t>ens</t>
  </si>
  <si>
    <t>ART</t>
  </si>
  <si>
    <t>E04-A504</t>
  </si>
  <si>
    <t>7.2.3</t>
  </si>
  <si>
    <t>Unités intérieures et distribution</t>
  </si>
  <si>
    <t>CH5</t>
  </si>
  <si>
    <t>UI Plafonnier</t>
  </si>
  <si>
    <t>ens</t>
  </si>
  <si>
    <t>ART</t>
  </si>
  <si>
    <t>E04-A877</t>
  </si>
  <si>
    <t>ens</t>
  </si>
  <si>
    <t>ART</t>
  </si>
  <si>
    <t>E04-A878</t>
  </si>
  <si>
    <t xml:space="preserve">7.2.3.3 </t>
  </si>
  <si>
    <t>Bus de communication</t>
  </si>
  <si>
    <t>ens</t>
  </si>
  <si>
    <t>ART</t>
  </si>
  <si>
    <t>E04-A507</t>
  </si>
  <si>
    <t xml:space="preserve">7.2.3.4 </t>
  </si>
  <si>
    <t>Raccordements électriques du groupe de production</t>
  </si>
  <si>
    <t>ens</t>
  </si>
  <si>
    <t>ART</t>
  </si>
  <si>
    <t>E04-A508</t>
  </si>
  <si>
    <t xml:space="preserve">7.2.3.5 </t>
  </si>
  <si>
    <t>Raccordements électriques des unités intérieures</t>
  </si>
  <si>
    <t>ens</t>
  </si>
  <si>
    <t>ART</t>
  </si>
  <si>
    <t>E04-A509</t>
  </si>
  <si>
    <t xml:space="preserve">7.2.3.6 </t>
  </si>
  <si>
    <t>Condensats</t>
  </si>
  <si>
    <t>ens</t>
  </si>
  <si>
    <t>ART</t>
  </si>
  <si>
    <t>E04-A510</t>
  </si>
  <si>
    <t>7.2.4</t>
  </si>
  <si>
    <t>Télécommandes</t>
  </si>
  <si>
    <t>CH5</t>
  </si>
  <si>
    <t xml:space="preserve">7.2.4.1 </t>
  </si>
  <si>
    <t>Télécommande</t>
  </si>
  <si>
    <t>ens</t>
  </si>
  <si>
    <t>ART</t>
  </si>
  <si>
    <t>E04-A511</t>
  </si>
  <si>
    <t>7.2.5</t>
  </si>
  <si>
    <t>GTB</t>
  </si>
  <si>
    <t>CH5</t>
  </si>
  <si>
    <t xml:space="preserve">7.2.5.1 </t>
  </si>
  <si>
    <t>GTB</t>
  </si>
  <si>
    <t>ens</t>
  </si>
  <si>
    <t>ART</t>
  </si>
  <si>
    <t>E04-A512</t>
  </si>
  <si>
    <t>Total Description des installations climatisation</t>
  </si>
  <si>
    <t>STOT</t>
  </si>
  <si>
    <t>Total Description des installations enceintes climatiques</t>
  </si>
  <si>
    <t>STOT</t>
  </si>
  <si>
    <t>TOTHT</t>
  </si>
  <si>
    <t>TVA</t>
  </si>
  <si>
    <t>Montant TTC</t>
  </si>
  <si>
    <t>TOTTTC</t>
  </si>
  <si>
    <t>RADIO EQUINE - 3X(1x150)+1x50 Al</t>
  </si>
  <si>
    <t>SIAMU - 3X(1x150)+1x50 Al</t>
  </si>
  <si>
    <t>CDE NORMAL - 3G2,5 Cu</t>
  </si>
  <si>
    <t>CDE GROUPE - 3G2,5 Cu</t>
  </si>
  <si>
    <t>BAT.COND - 5G10 Cu</t>
  </si>
  <si>
    <t>LT.C.N1 - 4x50+1x35 Al</t>
  </si>
  <si>
    <t>AUTOCLAVE 1 STE - 3X(1x95)+1x25 Al</t>
  </si>
  <si>
    <t>AUTOCLAVE 2 STE - 5G10 Cu</t>
  </si>
  <si>
    <t>ECHO - 5G16 Al</t>
  </si>
  <si>
    <t>COMP.EQUINE - 5G4 Cu</t>
  </si>
  <si>
    <t>ml</t>
  </si>
  <si>
    <t>DRV Unite Extérieure</t>
  </si>
  <si>
    <t>BPOE 1-Congélateur NEW BRUNSWICK SCIENTIFIC U535-86</t>
  </si>
  <si>
    <t>BPOE 2-NEW BRUNSWICK ULTRA LOW T°C</t>
  </si>
  <si>
    <t>BPOE 3-BOSCH G5N58VWEV01</t>
  </si>
  <si>
    <t>BPOE 4-BRANDT CF 3100 SIF congelateur</t>
  </si>
  <si>
    <t>BPOE 5-BOSCH XYZ1234000/01</t>
  </si>
  <si>
    <t>BPOE 6-LIEBHERR</t>
  </si>
  <si>
    <t>Histopathologie 2-Congélateur CRYOCUBE - EPPENDORF F740h</t>
  </si>
  <si>
    <t>Parasitologie 3-Congélateur coffre AFG 6512-B 503L - WHIRLPOOL</t>
  </si>
  <si>
    <t>Parasitologie 4-Congélateur ELECTROLUX 400L</t>
  </si>
  <si>
    <t>Parasitologie 5-Congélateur -20°C</t>
  </si>
  <si>
    <t>Parasitologie 6-Congélateur ARCTIKO</t>
  </si>
  <si>
    <t>Parasitologie 7-Congélateur BRANDT A+ class</t>
  </si>
  <si>
    <t>Betail 8-Congélateur NEW BRUNSWICK SCIENTIFIC - U570-86</t>
  </si>
  <si>
    <t>Betail 9-Congélateur TELSTAR - U830</t>
  </si>
  <si>
    <t>Betail 10-Congélateur THERMOSTAR - ULT2140-3-V40</t>
  </si>
  <si>
    <t>Phatophy 11-Enceinte climatique PHARMA 1300L - WEISS TECHNIK (N°2.3.5)</t>
  </si>
  <si>
    <t>Phatophy 12-Enceinte climatique PHARMA 2000L - WEISS TECHNIK (N°1.6)</t>
  </si>
  <si>
    <t>Phatophy 13-Enceinte climatique FITOCLIMA 1200L - ARALAB (N°7)</t>
  </si>
  <si>
    <t>Phatophy 14-Enceinte climatique ICH 1300L - ERATIS (N°4)</t>
  </si>
  <si>
    <t>Phatophy 15-Congélateur bahut WHIRLPOOL AFG-543-C/H (N°7)</t>
  </si>
  <si>
    <t>Phatophy 16-Réfrigérateur GKPv1470 - LIEBHERR (N°10)</t>
  </si>
  <si>
    <t>Phatophy 17-Congélateur vertical ventilé -20°C (CVV 370-20) - SOREMA FACIS (N°11)</t>
  </si>
  <si>
    <t>Phatophy 18-Réfrigérateur GKV6110-23 - LIEBHERR (N°9)</t>
  </si>
  <si>
    <t>Phatophy 19-Réfrigérateur GKV7110-23 - LIEBHERR (N°11)</t>
  </si>
  <si>
    <t>Phatophy 20-Enceinte climatique CAELIS/ERATIS LOC1300 (N°8)</t>
  </si>
  <si>
    <t>Phatophy 21-Enceinte climatique CAELIS/1300 (N°9)</t>
  </si>
  <si>
    <t>Phatophy 22-Enceinte climatique CAELIS CP-2000-CBU (N°10)</t>
  </si>
  <si>
    <t>Phatophy 24-Saveris</t>
  </si>
  <si>
    <t>Galtier 24-Congélateur bahut</t>
  </si>
  <si>
    <t>UI Mural</t>
  </si>
  <si>
    <t>Ajout départ TGBT PT3 - Disjoncteur</t>
  </si>
  <si>
    <t>Commande normal/secours - Relais bistables</t>
  </si>
  <si>
    <t>Réception, essais, consuel/attestation, certificats</t>
  </si>
  <si>
    <t>TD EL-L3-N0-EC suivant CCTP</t>
  </si>
  <si>
    <t>TD Local Dechet suivant CCTP</t>
  </si>
  <si>
    <t>Betail-Histopathologie Congélateur -80</t>
  </si>
  <si>
    <t>Luminaire de type D1</t>
  </si>
  <si>
    <t>Luminaire de type D2</t>
  </si>
  <si>
    <t>UI Plafonnier Enceintes</t>
  </si>
  <si>
    <t>UI Murales Enceintes</t>
  </si>
  <si>
    <t>Description des installations CVC/Plomberie</t>
  </si>
  <si>
    <t>Plomberie/Sanitaire</t>
  </si>
  <si>
    <t>Fourniture, pose et raccordement Appareils sanitaires</t>
  </si>
  <si>
    <t>Fourniture, pose et raccordement BECS instantanée</t>
  </si>
  <si>
    <t>BECS</t>
  </si>
  <si>
    <t>VRV Local déchet</t>
  </si>
  <si>
    <t>Extracteur d'air Local déchet</t>
  </si>
  <si>
    <t>6.4.2</t>
  </si>
  <si>
    <t>Arrêt d'urgences générale CVC</t>
  </si>
  <si>
    <t>Gâches</t>
  </si>
  <si>
    <t>Système de sécurité incendie</t>
  </si>
  <si>
    <t>Déclencheurs manuels</t>
  </si>
  <si>
    <t>E01-A517</t>
  </si>
  <si>
    <t>Diffuseurs sonores non autonome</t>
  </si>
  <si>
    <t>E01-A518</t>
  </si>
  <si>
    <t>Câblage et distribution</t>
  </si>
  <si>
    <t>E01-A521</t>
  </si>
  <si>
    <t>Mise à jour du dossier d'identité du système de sécurité incendie</t>
  </si>
  <si>
    <t>E01-A522</t>
  </si>
  <si>
    <t>Essai et réception de l'installation</t>
  </si>
  <si>
    <t>E01-A523</t>
  </si>
  <si>
    <t>Formation du personnel</t>
  </si>
  <si>
    <t>E01-A524</t>
  </si>
  <si>
    <t>Contrôle d'accès</t>
  </si>
  <si>
    <t>Exploitation et paramétrage</t>
  </si>
  <si>
    <t>Ens</t>
  </si>
  <si>
    <t>E01-A262</t>
  </si>
  <si>
    <t>E01-A263</t>
  </si>
  <si>
    <t>Unité de traitement de lecteurs</t>
  </si>
  <si>
    <t>E01-A264</t>
  </si>
  <si>
    <t>Lecteurs de badges</t>
  </si>
  <si>
    <t>E01-A265</t>
  </si>
  <si>
    <t>Câblage de l'ensemble</t>
  </si>
  <si>
    <t>E04-A754</t>
  </si>
  <si>
    <t xml:space="preserve">7.1.5.1.1 </t>
  </si>
  <si>
    <t>7.1.5.1.2</t>
  </si>
  <si>
    <t>7.1.5.1.3</t>
  </si>
  <si>
    <t>7.1.6</t>
  </si>
  <si>
    <t>7.1.7</t>
  </si>
  <si>
    <t>7.1.7.5.1</t>
  </si>
  <si>
    <t>7.1.7.5.2</t>
  </si>
  <si>
    <t>7.1.7.5.3</t>
  </si>
  <si>
    <t>7.1.7.5.4</t>
  </si>
  <si>
    <t>Montant HT du Lot Électricité - CVC/Plomberie</t>
  </si>
  <si>
    <t>Raccordement sur centrale de gestion d'accès/Fourniture extension</t>
  </si>
  <si>
    <t>7.1.3.2.1</t>
  </si>
  <si>
    <t>7.1.3.2.2</t>
  </si>
  <si>
    <t>7.1.3.3.1</t>
  </si>
  <si>
    <t>7.1.3.1</t>
  </si>
  <si>
    <t>Détecteur 360° étanche</t>
  </si>
  <si>
    <t>7.1.3.2.3</t>
  </si>
  <si>
    <t>Détecteur 360° étanche ATEX</t>
  </si>
  <si>
    <t>6.1.8</t>
  </si>
  <si>
    <t>Remplacement TD existants (selon Icc et pouvoirs de coupures)</t>
  </si>
  <si>
    <t>CHEV LUMIERE - 4x185+1x70 Al</t>
  </si>
  <si>
    <t>CHEV FORCE - 4x185+1x70 Al</t>
  </si>
  <si>
    <t>Liaison TGBT PT3 à TD Local Déchet 1 &amp; 3</t>
  </si>
  <si>
    <t>Liaison TGBT PT5 à Local Déchet 2</t>
  </si>
  <si>
    <t>BPOE-Histopathologie Congélateurs additionnels</t>
  </si>
  <si>
    <t>TGBT suivant CCTP avec Inverseur de source &amp; Platine ACP/UA</t>
  </si>
  <si>
    <t>6.1.3</t>
  </si>
  <si>
    <t>6.1.4</t>
  </si>
  <si>
    <t>6.1.5</t>
  </si>
  <si>
    <t>6.1.6</t>
  </si>
  <si>
    <t>6.1.7</t>
  </si>
  <si>
    <t xml:space="preserve">6.1.9 </t>
  </si>
  <si>
    <t>6.1.10</t>
  </si>
  <si>
    <t>Détecteurs optiques de fumées</t>
  </si>
  <si>
    <t>Raccordement sur existant et programmation</t>
  </si>
  <si>
    <t>Liaison BT secourue (câble pour groupe electrogène mobile)</t>
  </si>
  <si>
    <t>Tranche conditionnelle 1 : Séparation des réseaux</t>
  </si>
  <si>
    <t>Base : Enceintes Climatiques</t>
  </si>
  <si>
    <t>Séparation/consignation des réseaux Clinique</t>
  </si>
  <si>
    <t>Description des installations équipement du poste</t>
  </si>
  <si>
    <t>Tranche conditionnelle 2 : Locaux déchets</t>
  </si>
  <si>
    <t>Description des installations locaux déchets</t>
  </si>
  <si>
    <t>Ajout départ TGBT PT5 - Disjoncteur</t>
  </si>
  <si>
    <t>Raccordements électriques</t>
  </si>
  <si>
    <t>Montant HT Tranche 1 : Séparation</t>
  </si>
  <si>
    <t>Montant TTC Tranche 1 : Séparation</t>
  </si>
  <si>
    <t>Total Description des installations équipements du poste</t>
  </si>
  <si>
    <t>Montant HT Tranche 2 : Locaux déchets</t>
  </si>
  <si>
    <t>Montant TTC Tranche 2 : Locaux déchets</t>
  </si>
  <si>
    <t xml:space="preserve">Montant HT Base </t>
  </si>
  <si>
    <t>Montant TTC Total</t>
  </si>
  <si>
    <t>Montant HT Total</t>
  </si>
  <si>
    <t>Récapitulatif</t>
  </si>
  <si>
    <t>Total Description des installations locaux déchets</t>
  </si>
  <si>
    <t xml:space="preserve">Récupération/Ajout Détecteurs optiques de fumées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</si>
</sst>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0_ ;\-#,##0.00\ "/>
  </numFmts>
  <fonts count="28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0"/>
      <color rgb="FF000000"/>
      <name val="Calibri"/>
      <family val="1"/>
    </font>
    <font>
      <b/>
      <sz val="12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  <font>
      <sz val="8"/>
      <name val="Calibri"/>
      <family val="2"/>
      <scheme val="minor"/>
    </font>
    <font>
      <b/>
      <sz val="14"/>
      <color theme="5"/>
      <name val="Calibri"/>
      <family val="1"/>
    </font>
    <font>
      <b/>
      <sz val="12"/>
      <color theme="5"/>
      <name val="Calibri"/>
      <family val="2"/>
    </font>
    <font>
      <sz val="12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</patternFill>
    </fill>
  </fills>
  <borders count="4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384247"/>
      </top>
      <bottom style="thin">
        <color rgb="FF000000"/>
      </bottom>
      <diagonal/>
    </border>
    <border>
      <left style="thin">
        <color rgb="FF000000"/>
      </left>
      <right/>
      <top style="thin">
        <color rgb="FF384247"/>
      </top>
      <bottom style="thin">
        <color rgb="FF000000"/>
      </bottom>
      <diagonal/>
    </border>
    <border>
      <left style="thin">
        <color rgb="FF384247"/>
      </left>
      <right/>
      <top style="thin">
        <color rgb="FF384247"/>
      </top>
      <bottom style="thin">
        <color rgb="FF384247"/>
      </bottom>
      <diagonal/>
    </border>
    <border>
      <left/>
      <right style="hair">
        <color rgb="FF384247"/>
      </right>
      <top style="thin">
        <color rgb="FF384247"/>
      </top>
      <bottom style="thin">
        <color rgb="FF384247"/>
      </bottom>
      <diagonal/>
    </border>
    <border>
      <left style="thin">
        <color rgb="FF000000"/>
      </left>
      <right/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 style="thin">
        <color rgb="FF000000"/>
      </top>
      <bottom style="thin">
        <color rgb="FF384247"/>
      </bottom>
      <diagonal/>
    </border>
    <border>
      <left/>
      <right style="hair">
        <color rgb="FF000000"/>
      </right>
      <top style="thin">
        <color rgb="FF384247"/>
      </top>
      <bottom/>
      <diagonal/>
    </border>
    <border>
      <left style="thin">
        <color rgb="FF000000"/>
      </left>
      <right/>
      <top style="thin">
        <color rgb="FF384247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righ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righ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</cellStyleXfs>
  <cellXfs count="96">
    <xf numFmtId="0" fontId="0" fillId="0" borderId="0" xfId="0"/>
    <xf numFmtId="0" fontId="0" fillId="0" borderId="7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6" fillId="0" borderId="19" xfId="14" applyFill="1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10" fillId="0" borderId="9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0" fontId="21" fillId="0" borderId="17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17" xfId="17" applyFont="1" applyFill="1" applyBorder="1" applyAlignment="1">
      <alignment horizontal="left" vertical="top" wrapText="1"/>
    </xf>
    <xf numFmtId="0" fontId="5" fillId="0" borderId="18" xfId="17" applyFill="1" applyBorder="1">
      <alignment horizontal="right" vertical="top" wrapText="1"/>
    </xf>
    <xf numFmtId="164" fontId="0" fillId="0" borderId="16" xfId="0" applyNumberFormat="1" applyFill="1" applyBorder="1" applyAlignment="1">
      <alignment horizontal="right" vertical="top" wrapText="1"/>
    </xf>
    <xf numFmtId="0" fontId="21" fillId="0" borderId="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6" fillId="0" borderId="11" xfId="14" applyFill="1" applyBorder="1">
      <alignment horizontal="left" vertical="top" wrapText="1"/>
    </xf>
    <xf numFmtId="0" fontId="1" fillId="0" borderId="5" xfId="17" applyFont="1" applyFill="1" applyBorder="1" applyAlignment="1">
      <alignment horizontal="left" vertical="top" wrapText="1"/>
    </xf>
    <xf numFmtId="0" fontId="5" fillId="0" borderId="14" xfId="17" applyFill="1" applyBorder="1">
      <alignment horizontal="right" vertical="top" wrapText="1"/>
    </xf>
    <xf numFmtId="164" fontId="0" fillId="0" borderId="3" xfId="0" applyNumberFormat="1" applyFill="1" applyBorder="1" applyAlignment="1">
      <alignment horizontal="righ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21" fillId="0" borderId="23" xfId="0" applyFont="1" applyFill="1" applyBorder="1" applyAlignment="1">
      <alignment horizontal="left" vertical="top" wrapText="1"/>
    </xf>
    <xf numFmtId="0" fontId="1" fillId="0" borderId="26" xfId="1" applyFill="1" applyBorder="1">
      <alignment horizontal="left" vertical="top" wrapText="1"/>
    </xf>
    <xf numFmtId="0" fontId="10" fillId="0" borderId="25" xfId="26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0" fillId="0" borderId="18" xfId="26" applyFill="1" applyBorder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9" fillId="0" borderId="9" xfId="18" applyFill="1" applyBorder="1">
      <alignment horizontal="left" vertical="top" wrapText="1"/>
    </xf>
    <xf numFmtId="0" fontId="9" fillId="0" borderId="18" xfId="18" applyFill="1" applyBorder="1">
      <alignment horizontal="left" vertical="top" wrapText="1"/>
    </xf>
    <xf numFmtId="0" fontId="21" fillId="0" borderId="6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20" fillId="0" borderId="0" xfId="0" applyNumberFormat="1" applyFont="1" applyFill="1" applyAlignment="1">
      <alignment horizontal="right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0" xfId="0" applyFill="1"/>
    <xf numFmtId="0" fontId="0" fillId="0" borderId="28" xfId="0" applyFill="1" applyBorder="1" applyAlignment="1">
      <alignment horizontal="center" vertical="top" wrapText="1"/>
    </xf>
    <xf numFmtId="0" fontId="20" fillId="0" borderId="29" xfId="0" applyFont="1" applyFill="1" applyBorder="1" applyAlignment="1">
      <alignment horizontal="left" vertical="top" wrapText="1"/>
    </xf>
    <xf numFmtId="0" fontId="20" fillId="0" borderId="29" xfId="0" applyFont="1" applyFill="1" applyBorder="1" applyAlignment="1">
      <alignment horizontal="center" vertical="top" wrapText="1"/>
    </xf>
    <xf numFmtId="0" fontId="20" fillId="0" borderId="29" xfId="0" applyFont="1" applyFill="1" applyBorder="1" applyAlignment="1">
      <alignment horizontal="righ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0" borderId="21" xfId="1" applyFill="1" applyBorder="1">
      <alignment horizontal="left" vertical="top" wrapText="1"/>
    </xf>
    <xf numFmtId="0" fontId="4" fillId="0" borderId="22" xfId="10" applyFill="1" applyBorder="1">
      <alignment horizontal="left" vertical="top" wrapText="1"/>
    </xf>
    <xf numFmtId="0" fontId="1" fillId="0" borderId="20" xfId="1" applyFill="1" applyBorder="1">
      <alignment horizontal="left" vertical="top" wrapText="1"/>
    </xf>
    <xf numFmtId="0" fontId="1" fillId="0" borderId="12" xfId="1" applyFill="1" applyBorder="1">
      <alignment horizontal="left" vertical="top" wrapText="1"/>
    </xf>
    <xf numFmtId="0" fontId="1" fillId="0" borderId="12" xfId="13" applyFont="1" applyFill="1" applyBorder="1" applyAlignment="1">
      <alignment horizontal="left" vertical="top" wrapText="1"/>
    </xf>
    <xf numFmtId="0" fontId="5" fillId="0" borderId="11" xfId="13" applyFill="1" applyBorder="1">
      <alignment horizontal="right" vertical="top" wrapText="1"/>
    </xf>
    <xf numFmtId="0" fontId="20" fillId="0" borderId="0" xfId="0" applyFont="1" applyFill="1" applyAlignment="1">
      <alignment horizontal="left" vertical="top" wrapText="1"/>
    </xf>
    <xf numFmtId="165" fontId="22" fillId="0" borderId="0" xfId="0" applyNumberFormat="1" applyFont="1" applyFill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1" fillId="0" borderId="17" xfId="1" applyBorder="1">
      <alignment horizontal="left" vertical="top" wrapText="1"/>
    </xf>
    <xf numFmtId="0" fontId="10" fillId="0" borderId="18" xfId="26" applyBorder="1">
      <alignment horizontal="left" vertical="top" wrapText="1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9" fillId="0" borderId="18" xfId="18" applyBorder="1">
      <alignment horizontal="left" vertical="top" wrapText="1"/>
    </xf>
    <xf numFmtId="0" fontId="9" fillId="0" borderId="32" xfId="18" applyBorder="1">
      <alignment horizontal="left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33" xfId="0" applyFont="1" applyFill="1" applyBorder="1" applyAlignment="1">
      <alignment horizontal="right" vertical="top" wrapText="1"/>
    </xf>
    <xf numFmtId="0" fontId="24" fillId="0" borderId="22" xfId="10" applyFont="1" applyFill="1" applyBorder="1">
      <alignment horizontal="left" vertical="top" wrapText="1"/>
    </xf>
    <xf numFmtId="0" fontId="26" fillId="0" borderId="0" xfId="0" applyFont="1" applyFill="1"/>
    <xf numFmtId="0" fontId="0" fillId="0" borderId="34" xfId="0" applyFill="1" applyBorder="1"/>
    <xf numFmtId="0" fontId="25" fillId="0" borderId="35" xfId="0" applyFont="1" applyFill="1" applyBorder="1" applyAlignment="1">
      <alignment horizontal="left" vertical="top" wrapText="1"/>
    </xf>
    <xf numFmtId="0" fontId="26" fillId="0" borderId="35" xfId="0" applyFont="1" applyFill="1" applyBorder="1"/>
    <xf numFmtId="164" fontId="26" fillId="0" borderId="36" xfId="0" applyNumberFormat="1" applyFont="1" applyFill="1" applyBorder="1"/>
    <xf numFmtId="0" fontId="0" fillId="0" borderId="37" xfId="0" applyFill="1" applyBorder="1"/>
    <xf numFmtId="0" fontId="25" fillId="0" borderId="0" xfId="0" applyFont="1" applyFill="1" applyBorder="1" applyAlignment="1">
      <alignment horizontal="left" vertical="top" wrapText="1"/>
    </xf>
    <xf numFmtId="0" fontId="26" fillId="0" borderId="0" xfId="0" applyFont="1" applyFill="1" applyBorder="1"/>
    <xf numFmtId="164" fontId="26" fillId="0" borderId="38" xfId="0" applyNumberFormat="1" applyFont="1" applyFill="1" applyBorder="1"/>
    <xf numFmtId="0" fontId="26" fillId="0" borderId="38" xfId="0" applyFont="1" applyFill="1" applyBorder="1"/>
    <xf numFmtId="0" fontId="0" fillId="0" borderId="39" xfId="0" applyFill="1" applyBorder="1"/>
    <xf numFmtId="0" fontId="25" fillId="0" borderId="40" xfId="0" applyFont="1" applyFill="1" applyBorder="1" applyAlignment="1">
      <alignment horizontal="left" vertical="top" wrapText="1"/>
    </xf>
    <xf numFmtId="0" fontId="26" fillId="0" borderId="40" xfId="0" applyFont="1" applyFill="1" applyBorder="1"/>
    <xf numFmtId="166" fontId="26" fillId="0" borderId="41" xfId="0" applyNumberFormat="1" applyFont="1" applyFill="1" applyBorder="1"/>
    <xf numFmtId="0" fontId="0" fillId="0" borderId="42" xfId="0" applyFill="1" applyBorder="1"/>
    <xf numFmtId="0" fontId="27" fillId="0" borderId="43" xfId="0" applyFont="1" applyFill="1" applyBorder="1"/>
    <xf numFmtId="0" fontId="0" fillId="0" borderId="43" xfId="0" applyFill="1" applyBorder="1"/>
    <xf numFmtId="0" fontId="0" fillId="0" borderId="44" xfId="0" applyFill="1" applyBorder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9525</xdr:colOff>
      <xdr:row>0</xdr:row>
      <xdr:rowOff>641739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7562850" cy="641739"/>
        </a:xfrm>
        <a:prstGeom prst="rect">
          <a:avLst/>
        </a:prstGeom>
        <a:noFill/>
        <a:ln w="3175">
          <a:solidFill>
            <a:srgbClr val="A6A6A6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1304" tIns="31304" rIns="31304" bIns="31304" rtlCol="0" anchor="t"/>
        <a:lstStyle/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VETAGRO - Enceintes climatiques - 69280 Marcy L'Etoile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DPGF - Lot Électricité - CVC/Plomberie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A431B-8123-44CB-BEDC-B2557D9A0A24}">
  <sheetPr>
    <pageSetUpPr fitToPage="1"/>
  </sheetPr>
  <dimension ref="A1:ZZ312"/>
  <sheetViews>
    <sheetView showGridLines="0" tabSelected="1" zoomScale="85" zoomScaleNormal="85" workbookViewId="0">
      <pane xSplit="2" ySplit="2" topLeftCell="C82" activePane="bottomRight" state="frozen"/>
      <selection pane="topRight" activeCell="C1" sqref="C1"/>
      <selection pane="bottomLeft" activeCell="A3" sqref="A3"/>
      <selection pane="bottomRight" activeCell="B100" sqref="B100"/>
    </sheetView>
  </sheetViews>
  <sheetFormatPr baseColWidth="10" defaultColWidth="10.7109375" defaultRowHeight="15" x14ac:dyDescent="0.25"/>
  <cols>
    <col min="1" max="1" width="9.7109375" style="39" customWidth="1"/>
    <col min="2" max="2" width="64.7109375" style="39" customWidth="1"/>
    <col min="3" max="3" width="4.7109375" style="39" customWidth="1"/>
    <col min="4" max="5" width="10.7109375" style="39" customWidth="1"/>
    <col min="6" max="6" width="12.7109375" style="39" customWidth="1"/>
    <col min="7" max="7" width="10.7109375" style="39" customWidth="1"/>
    <col min="8" max="700" width="10.7109375" style="39"/>
    <col min="701" max="703" width="10.7109375" style="39" customWidth="1"/>
    <col min="704" max="16384" width="10.7109375" style="39"/>
  </cols>
  <sheetData>
    <row r="1" spans="1:702" ht="58.15" customHeight="1" x14ac:dyDescent="0.25">
      <c r="A1" s="69"/>
      <c r="B1" s="70"/>
      <c r="C1" s="70"/>
      <c r="D1" s="70"/>
      <c r="E1" s="70"/>
      <c r="F1" s="71"/>
    </row>
    <row r="2" spans="1:702" ht="45" x14ac:dyDescent="0.25">
      <c r="A2" s="38"/>
      <c r="B2" s="40"/>
      <c r="C2" s="41" t="s">
        <v>0</v>
      </c>
      <c r="D2" s="42" t="s">
        <v>1</v>
      </c>
      <c r="E2" s="42" t="s">
        <v>2</v>
      </c>
      <c r="F2" s="43" t="s">
        <v>3</v>
      </c>
    </row>
    <row r="3" spans="1:702" x14ac:dyDescent="0.25">
      <c r="A3" s="72"/>
      <c r="B3" s="73"/>
      <c r="C3" s="74"/>
      <c r="D3" s="75"/>
      <c r="E3" s="75"/>
      <c r="F3" s="76"/>
    </row>
    <row r="4" spans="1:702" ht="18.75" x14ac:dyDescent="0.25">
      <c r="A4" s="44"/>
      <c r="B4" s="77" t="s">
        <v>439</v>
      </c>
      <c r="C4" s="46"/>
      <c r="D4" s="46"/>
      <c r="E4" s="46"/>
      <c r="F4" s="47"/>
    </row>
    <row r="5" spans="1:702" ht="18.75" x14ac:dyDescent="0.25">
      <c r="A5" s="48" t="s">
        <v>4</v>
      </c>
      <c r="B5" s="49" t="s">
        <v>5</v>
      </c>
      <c r="C5" s="1"/>
      <c r="D5" s="1"/>
      <c r="E5" s="1"/>
      <c r="F5" s="2"/>
      <c r="ZY5" s="39" t="s">
        <v>6</v>
      </c>
      <c r="ZZ5" s="3"/>
    </row>
    <row r="6" spans="1:702" ht="15.75" x14ac:dyDescent="0.25">
      <c r="A6" s="50" t="s">
        <v>7</v>
      </c>
      <c r="B6" s="4" t="s">
        <v>8</v>
      </c>
      <c r="C6" s="1"/>
      <c r="D6" s="1"/>
      <c r="E6" s="1"/>
      <c r="F6" s="2"/>
      <c r="ZY6" s="39" t="s">
        <v>9</v>
      </c>
      <c r="ZZ6" s="3"/>
    </row>
    <row r="7" spans="1:702" x14ac:dyDescent="0.25">
      <c r="A7" s="5" t="s">
        <v>10</v>
      </c>
      <c r="B7" s="6" t="s">
        <v>11</v>
      </c>
      <c r="C7" s="7" t="s">
        <v>12</v>
      </c>
      <c r="D7" s="8">
        <v>1</v>
      </c>
      <c r="E7" s="9"/>
      <c r="F7" s="10">
        <f>ROUND(D7*E7,2)</f>
        <v>0</v>
      </c>
      <c r="ZY7" s="39" t="s">
        <v>13</v>
      </c>
      <c r="ZZ7" s="3" t="s">
        <v>14</v>
      </c>
    </row>
    <row r="8" spans="1:702" x14ac:dyDescent="0.25">
      <c r="A8" s="11"/>
      <c r="B8" s="12"/>
      <c r="C8" s="1"/>
      <c r="D8" s="1"/>
      <c r="E8" s="1"/>
      <c r="F8" s="2"/>
    </row>
    <row r="9" spans="1:702" x14ac:dyDescent="0.25">
      <c r="A9" s="13"/>
      <c r="B9" s="14" t="s">
        <v>15</v>
      </c>
      <c r="C9" s="1"/>
      <c r="D9" s="1"/>
      <c r="E9" s="1"/>
      <c r="F9" s="15">
        <f>SUBTOTAL(109,F7:F8)</f>
        <v>0</v>
      </c>
      <c r="ZY9" s="39" t="s">
        <v>16</v>
      </c>
    </row>
    <row r="10" spans="1:702" x14ac:dyDescent="0.25">
      <c r="A10" s="16"/>
      <c r="B10" s="17"/>
      <c r="C10" s="1"/>
      <c r="D10" s="1"/>
      <c r="E10" s="1"/>
      <c r="F10" s="2"/>
    </row>
    <row r="11" spans="1:702" ht="15.75" x14ac:dyDescent="0.25">
      <c r="A11" s="51" t="s">
        <v>17</v>
      </c>
      <c r="B11" s="18" t="s">
        <v>18</v>
      </c>
      <c r="C11" s="1"/>
      <c r="D11" s="1"/>
      <c r="E11" s="1"/>
      <c r="F11" s="2"/>
      <c r="ZY11" s="39" t="s">
        <v>19</v>
      </c>
      <c r="ZZ11" s="3"/>
    </row>
    <row r="12" spans="1:702" x14ac:dyDescent="0.25">
      <c r="A12" s="5" t="s">
        <v>20</v>
      </c>
      <c r="B12" s="6" t="s">
        <v>360</v>
      </c>
      <c r="C12" s="7" t="s">
        <v>21</v>
      </c>
      <c r="D12" s="8">
        <v>1</v>
      </c>
      <c r="E12" s="9"/>
      <c r="F12" s="10">
        <f>ROUND(D12*E12,2)</f>
        <v>0</v>
      </c>
      <c r="ZY12" s="39" t="s">
        <v>22</v>
      </c>
      <c r="ZZ12" s="3" t="s">
        <v>23</v>
      </c>
    </row>
    <row r="13" spans="1:702" x14ac:dyDescent="0.25">
      <c r="A13" s="11"/>
      <c r="B13" s="12"/>
      <c r="C13" s="1"/>
      <c r="D13" s="1"/>
      <c r="E13" s="1"/>
      <c r="F13" s="2"/>
    </row>
    <row r="14" spans="1:702" x14ac:dyDescent="0.25">
      <c r="A14" s="19"/>
      <c r="B14" s="20" t="s">
        <v>24</v>
      </c>
      <c r="C14" s="1"/>
      <c r="D14" s="1"/>
      <c r="E14" s="1"/>
      <c r="F14" s="21">
        <f>SUBTOTAL(109,F12:F13)</f>
        <v>0</v>
      </c>
      <c r="ZY14" s="39" t="s">
        <v>25</v>
      </c>
    </row>
    <row r="15" spans="1:702" x14ac:dyDescent="0.25">
      <c r="A15" s="52"/>
      <c r="B15" s="53" t="s">
        <v>26</v>
      </c>
      <c r="C15" s="1"/>
      <c r="D15" s="1"/>
      <c r="E15" s="1"/>
      <c r="F15" s="22">
        <f>SUBTOTAL(109,F6:F14)</f>
        <v>0</v>
      </c>
      <c r="G15" s="23"/>
      <c r="ZY15" s="39" t="s">
        <v>27</v>
      </c>
    </row>
    <row r="16" spans="1:702" x14ac:dyDescent="0.25">
      <c r="A16" s="24"/>
      <c r="B16" s="45"/>
      <c r="C16" s="1"/>
      <c r="D16" s="1"/>
      <c r="E16" s="1"/>
      <c r="F16" s="47"/>
    </row>
    <row r="17" spans="1:702" ht="18.75" x14ac:dyDescent="0.25">
      <c r="A17" s="48" t="s">
        <v>28</v>
      </c>
      <c r="B17" s="49" t="s">
        <v>29</v>
      </c>
      <c r="C17" s="1"/>
      <c r="D17" s="1"/>
      <c r="E17" s="1"/>
      <c r="F17" s="2"/>
      <c r="ZY17" s="39" t="s">
        <v>30</v>
      </c>
      <c r="ZZ17" s="3"/>
    </row>
    <row r="18" spans="1:702" x14ac:dyDescent="0.25">
      <c r="A18" s="25" t="s">
        <v>31</v>
      </c>
      <c r="B18" s="26" t="s">
        <v>32</v>
      </c>
      <c r="C18" s="7" t="s">
        <v>33</v>
      </c>
      <c r="D18" s="8">
        <v>1</v>
      </c>
      <c r="E18" s="9"/>
      <c r="F18" s="10">
        <f>ROUND(D18*E18,2)</f>
        <v>0</v>
      </c>
      <c r="ZY18" s="39" t="s">
        <v>34</v>
      </c>
      <c r="ZZ18" s="3" t="s">
        <v>35</v>
      </c>
    </row>
    <row r="19" spans="1:702" x14ac:dyDescent="0.25">
      <c r="A19" s="16"/>
      <c r="B19" s="17"/>
      <c r="C19" s="1"/>
      <c r="D19" s="1"/>
      <c r="E19" s="1"/>
      <c r="F19" s="29"/>
    </row>
    <row r="20" spans="1:702" x14ac:dyDescent="0.25">
      <c r="A20" s="52"/>
      <c r="B20" s="53" t="s">
        <v>38</v>
      </c>
      <c r="C20" s="1"/>
      <c r="D20" s="1"/>
      <c r="E20" s="1"/>
      <c r="F20" s="22">
        <f>SUBTOTAL(109,F18:F19)</f>
        <v>0</v>
      </c>
      <c r="G20" s="23"/>
      <c r="ZY20" s="39" t="s">
        <v>39</v>
      </c>
    </row>
    <row r="21" spans="1:702" x14ac:dyDescent="0.25">
      <c r="A21" s="24"/>
      <c r="B21" s="45"/>
      <c r="C21" s="1"/>
      <c r="D21" s="1"/>
      <c r="E21" s="1"/>
      <c r="F21" s="47"/>
    </row>
    <row r="22" spans="1:702" ht="18.75" x14ac:dyDescent="0.25">
      <c r="A22" s="48" t="s">
        <v>40</v>
      </c>
      <c r="B22" s="49" t="s">
        <v>41</v>
      </c>
      <c r="C22" s="1"/>
      <c r="D22" s="1"/>
      <c r="E22" s="1"/>
      <c r="F22" s="2"/>
      <c r="ZY22" s="39" t="s">
        <v>42</v>
      </c>
      <c r="ZZ22" s="3"/>
    </row>
    <row r="23" spans="1:702" ht="15.75" x14ac:dyDescent="0.25">
      <c r="A23" s="50" t="s">
        <v>43</v>
      </c>
      <c r="B23" s="4" t="s">
        <v>44</v>
      </c>
      <c r="C23" s="1"/>
      <c r="D23" s="1"/>
      <c r="E23" s="1"/>
      <c r="F23" s="2"/>
      <c r="ZY23" s="39" t="s">
        <v>45</v>
      </c>
      <c r="ZZ23" s="3"/>
    </row>
    <row r="24" spans="1:702" x14ac:dyDescent="0.25">
      <c r="A24" s="5" t="s">
        <v>46</v>
      </c>
      <c r="B24" s="6" t="s">
        <v>47</v>
      </c>
      <c r="C24" s="7" t="s">
        <v>48</v>
      </c>
      <c r="D24" s="8">
        <v>1</v>
      </c>
      <c r="E24" s="9"/>
      <c r="F24" s="10">
        <f>ROUND(D24*E24,2)</f>
        <v>0</v>
      </c>
      <c r="ZY24" s="39" t="s">
        <v>49</v>
      </c>
      <c r="ZZ24" s="3" t="s">
        <v>50</v>
      </c>
    </row>
    <row r="25" spans="1:702" x14ac:dyDescent="0.25">
      <c r="A25" s="27" t="s">
        <v>51</v>
      </c>
      <c r="B25" s="28" t="s">
        <v>52</v>
      </c>
      <c r="C25" s="7" t="s">
        <v>53</v>
      </c>
      <c r="D25" s="8">
        <v>1</v>
      </c>
      <c r="E25" s="9"/>
      <c r="F25" s="10">
        <f>ROUND(D25*E25,2)</f>
        <v>0</v>
      </c>
      <c r="ZY25" s="39" t="s">
        <v>54</v>
      </c>
      <c r="ZZ25" s="3" t="s">
        <v>55</v>
      </c>
    </row>
    <row r="26" spans="1:702" x14ac:dyDescent="0.25">
      <c r="A26" s="27" t="s">
        <v>56</v>
      </c>
      <c r="B26" s="28" t="s">
        <v>57</v>
      </c>
      <c r="C26" s="7" t="s">
        <v>58</v>
      </c>
      <c r="D26" s="8">
        <v>1</v>
      </c>
      <c r="E26" s="9"/>
      <c r="F26" s="10">
        <f>ROUND(D26*E26,2)</f>
        <v>0</v>
      </c>
      <c r="ZY26" s="39" t="s">
        <v>59</v>
      </c>
      <c r="ZZ26" s="3" t="s">
        <v>60</v>
      </c>
    </row>
    <row r="27" spans="1:702" x14ac:dyDescent="0.25">
      <c r="A27" s="27" t="s">
        <v>61</v>
      </c>
      <c r="B27" s="28" t="s">
        <v>62</v>
      </c>
      <c r="C27" s="7" t="s">
        <v>63</v>
      </c>
      <c r="D27" s="8">
        <v>1</v>
      </c>
      <c r="E27" s="9"/>
      <c r="F27" s="10">
        <f>ROUND(D27*E27,2)</f>
        <v>0</v>
      </c>
      <c r="ZY27" s="39" t="s">
        <v>64</v>
      </c>
      <c r="ZZ27" s="3" t="s">
        <v>65</v>
      </c>
    </row>
    <row r="28" spans="1:702" x14ac:dyDescent="0.25">
      <c r="A28" s="11"/>
      <c r="B28" s="12"/>
      <c r="C28" s="1"/>
      <c r="D28" s="1"/>
      <c r="E28" s="1"/>
      <c r="F28" s="2"/>
    </row>
    <row r="29" spans="1:702" x14ac:dyDescent="0.25">
      <c r="A29" s="13"/>
      <c r="B29" s="14" t="s">
        <v>66</v>
      </c>
      <c r="C29" s="1"/>
      <c r="D29" s="1"/>
      <c r="E29" s="1"/>
      <c r="F29" s="15">
        <f>SUBTOTAL(109,F24:F28)</f>
        <v>0</v>
      </c>
      <c r="ZY29" s="39" t="s">
        <v>67</v>
      </c>
    </row>
    <row r="30" spans="1:702" x14ac:dyDescent="0.25">
      <c r="A30" s="16"/>
      <c r="B30" s="17"/>
      <c r="C30" s="1"/>
      <c r="D30" s="1"/>
      <c r="E30" s="1"/>
      <c r="F30" s="2"/>
    </row>
    <row r="31" spans="1:702" ht="15.75" x14ac:dyDescent="0.25">
      <c r="A31" s="51" t="s">
        <v>68</v>
      </c>
      <c r="B31" s="18" t="s">
        <v>69</v>
      </c>
      <c r="C31" s="1"/>
      <c r="D31" s="1"/>
      <c r="E31" s="1"/>
      <c r="F31" s="2"/>
      <c r="ZY31" s="39" t="s">
        <v>70</v>
      </c>
      <c r="ZZ31" s="3"/>
    </row>
    <row r="32" spans="1:702" x14ac:dyDescent="0.25">
      <c r="A32" s="5" t="s">
        <v>71</v>
      </c>
      <c r="B32" s="6" t="s">
        <v>72</v>
      </c>
      <c r="C32" s="7" t="s">
        <v>73</v>
      </c>
      <c r="D32" s="8">
        <v>1</v>
      </c>
      <c r="E32" s="9"/>
      <c r="F32" s="10">
        <f>ROUND(D32*E32,2)</f>
        <v>0</v>
      </c>
      <c r="ZY32" s="39" t="s">
        <v>74</v>
      </c>
      <c r="ZZ32" s="3" t="s">
        <v>75</v>
      </c>
    </row>
    <row r="33" spans="1:702" x14ac:dyDescent="0.25">
      <c r="A33" s="27" t="s">
        <v>76</v>
      </c>
      <c r="B33" s="28" t="s">
        <v>77</v>
      </c>
      <c r="C33" s="7" t="s">
        <v>78</v>
      </c>
      <c r="D33" s="8">
        <v>1</v>
      </c>
      <c r="E33" s="9"/>
      <c r="F33" s="10">
        <f>ROUND(D33*E33,2)</f>
        <v>0</v>
      </c>
      <c r="ZY33" s="39" t="s">
        <v>79</v>
      </c>
      <c r="ZZ33" s="3" t="s">
        <v>80</v>
      </c>
    </row>
    <row r="34" spans="1:702" x14ac:dyDescent="0.25">
      <c r="A34" s="27" t="s">
        <v>81</v>
      </c>
      <c r="B34" s="28" t="s">
        <v>82</v>
      </c>
      <c r="C34" s="7" t="s">
        <v>83</v>
      </c>
      <c r="D34" s="8">
        <v>1</v>
      </c>
      <c r="E34" s="9"/>
      <c r="F34" s="10">
        <f>ROUND(D34*E34,2)</f>
        <v>0</v>
      </c>
      <c r="ZY34" s="39" t="s">
        <v>84</v>
      </c>
      <c r="ZZ34" s="3" t="s">
        <v>85</v>
      </c>
    </row>
    <row r="35" spans="1:702" x14ac:dyDescent="0.25">
      <c r="A35" s="27" t="s">
        <v>86</v>
      </c>
      <c r="B35" s="28" t="s">
        <v>87</v>
      </c>
      <c r="C35" s="7" t="s">
        <v>88</v>
      </c>
      <c r="D35" s="8">
        <v>1</v>
      </c>
      <c r="E35" s="9"/>
      <c r="F35" s="10">
        <f>ROUND(D35*E35,2)</f>
        <v>0</v>
      </c>
      <c r="ZY35" s="39" t="s">
        <v>89</v>
      </c>
      <c r="ZZ35" s="3" t="s">
        <v>90</v>
      </c>
    </row>
    <row r="36" spans="1:702" x14ac:dyDescent="0.25">
      <c r="A36" s="11"/>
      <c r="B36" s="12"/>
      <c r="C36" s="1"/>
      <c r="D36" s="1"/>
      <c r="E36" s="1"/>
      <c r="F36" s="2"/>
    </row>
    <row r="37" spans="1:702" x14ac:dyDescent="0.25">
      <c r="A37" s="19"/>
      <c r="B37" s="20" t="s">
        <v>91</v>
      </c>
      <c r="C37" s="1"/>
      <c r="D37" s="1"/>
      <c r="E37" s="1"/>
      <c r="F37" s="21">
        <f>SUBTOTAL(109,F32:F36)</f>
        <v>0</v>
      </c>
      <c r="ZY37" s="39" t="s">
        <v>92</v>
      </c>
    </row>
    <row r="38" spans="1:702" x14ac:dyDescent="0.25">
      <c r="A38" s="52"/>
      <c r="B38" s="53" t="s">
        <v>93</v>
      </c>
      <c r="C38" s="1"/>
      <c r="D38" s="1"/>
      <c r="E38" s="1"/>
      <c r="F38" s="22">
        <f>SUBTOTAL(109,F23:F37)</f>
        <v>0</v>
      </c>
      <c r="G38" s="23"/>
      <c r="ZY38" s="39" t="s">
        <v>94</v>
      </c>
    </row>
    <row r="39" spans="1:702" x14ac:dyDescent="0.25">
      <c r="A39" s="24"/>
      <c r="B39" s="45"/>
      <c r="C39" s="1"/>
      <c r="D39" s="1"/>
      <c r="E39" s="1"/>
      <c r="F39" s="47"/>
    </row>
    <row r="40" spans="1:702" ht="18.75" x14ac:dyDescent="0.25">
      <c r="A40" s="48" t="s">
        <v>160</v>
      </c>
      <c r="B40" s="49" t="s">
        <v>161</v>
      </c>
      <c r="C40" s="1"/>
      <c r="D40" s="1"/>
      <c r="E40" s="1"/>
      <c r="F40" s="2"/>
      <c r="ZY40" s="39" t="s">
        <v>162</v>
      </c>
      <c r="ZZ40" s="3"/>
    </row>
    <row r="41" spans="1:702" ht="15.75" x14ac:dyDescent="0.25">
      <c r="A41" s="50" t="s">
        <v>163</v>
      </c>
      <c r="B41" s="4" t="s">
        <v>164</v>
      </c>
      <c r="C41" s="1"/>
      <c r="D41" s="1"/>
      <c r="E41" s="1"/>
      <c r="F41" s="2"/>
      <c r="ZY41" s="39" t="s">
        <v>165</v>
      </c>
      <c r="ZZ41" s="3"/>
    </row>
    <row r="42" spans="1:702" x14ac:dyDescent="0.25">
      <c r="A42" s="5" t="s">
        <v>166</v>
      </c>
      <c r="B42" s="30" t="s">
        <v>167</v>
      </c>
      <c r="C42" s="1"/>
      <c r="D42" s="1"/>
      <c r="E42" s="1"/>
      <c r="F42" s="2"/>
      <c r="ZY42" s="39" t="s">
        <v>168</v>
      </c>
      <c r="ZZ42" s="3"/>
    </row>
    <row r="43" spans="1:702" x14ac:dyDescent="0.25">
      <c r="A43" s="27" t="s">
        <v>169</v>
      </c>
      <c r="B43" s="28" t="s">
        <v>358</v>
      </c>
      <c r="C43" s="7" t="s">
        <v>170</v>
      </c>
      <c r="D43" s="8">
        <v>1</v>
      </c>
      <c r="E43" s="9"/>
      <c r="F43" s="10">
        <f t="shared" ref="F43:F48" si="0">ROUND(D43*E43,2)</f>
        <v>0</v>
      </c>
      <c r="ZY43" s="39" t="s">
        <v>171</v>
      </c>
      <c r="ZZ43" s="3" t="s">
        <v>172</v>
      </c>
    </row>
    <row r="44" spans="1:702" x14ac:dyDescent="0.25">
      <c r="A44" s="27" t="s">
        <v>173</v>
      </c>
      <c r="B44" s="28" t="s">
        <v>174</v>
      </c>
      <c r="C44" s="7" t="s">
        <v>12</v>
      </c>
      <c r="D44" s="8">
        <v>1</v>
      </c>
      <c r="E44" s="9"/>
      <c r="F44" s="10">
        <f t="shared" si="0"/>
        <v>0</v>
      </c>
      <c r="ZY44" s="39" t="s">
        <v>13</v>
      </c>
      <c r="ZZ44" s="3" t="s">
        <v>177</v>
      </c>
    </row>
    <row r="45" spans="1:702" x14ac:dyDescent="0.25">
      <c r="A45" s="27" t="s">
        <v>173</v>
      </c>
      <c r="B45" s="28" t="s">
        <v>424</v>
      </c>
      <c r="C45" s="7" t="s">
        <v>12</v>
      </c>
      <c r="D45" s="8">
        <v>2</v>
      </c>
      <c r="E45" s="9"/>
      <c r="F45" s="10">
        <f t="shared" si="0"/>
        <v>0</v>
      </c>
      <c r="ZY45" s="39" t="s">
        <v>13</v>
      </c>
      <c r="ZZ45" s="3" t="s">
        <v>177</v>
      </c>
    </row>
    <row r="46" spans="1:702" x14ac:dyDescent="0.25">
      <c r="A46" s="27" t="s">
        <v>173</v>
      </c>
      <c r="B46" s="28" t="s">
        <v>425</v>
      </c>
      <c r="C46" s="7" t="s">
        <v>175</v>
      </c>
      <c r="D46" s="8">
        <v>1</v>
      </c>
      <c r="E46" s="9"/>
      <c r="F46" s="10">
        <f t="shared" si="0"/>
        <v>0</v>
      </c>
      <c r="ZY46" s="39" t="s">
        <v>176</v>
      </c>
      <c r="ZZ46" s="3" t="s">
        <v>177</v>
      </c>
    </row>
    <row r="47" spans="1:702" x14ac:dyDescent="0.25">
      <c r="A47" s="27" t="s">
        <v>178</v>
      </c>
      <c r="B47" s="28" t="s">
        <v>361</v>
      </c>
      <c r="C47" s="7" t="s">
        <v>12</v>
      </c>
      <c r="D47" s="8">
        <v>1</v>
      </c>
      <c r="E47" s="9"/>
      <c r="F47" s="10">
        <f t="shared" si="0"/>
        <v>0</v>
      </c>
      <c r="ZY47" s="39" t="s">
        <v>13</v>
      </c>
      <c r="ZZ47" s="3" t="s">
        <v>181</v>
      </c>
    </row>
    <row r="48" spans="1:702" x14ac:dyDescent="0.25">
      <c r="A48" s="27" t="s">
        <v>178</v>
      </c>
      <c r="B48" s="28" t="s">
        <v>362</v>
      </c>
      <c r="C48" s="7" t="s">
        <v>179</v>
      </c>
      <c r="D48" s="8">
        <v>3</v>
      </c>
      <c r="E48" s="9"/>
      <c r="F48" s="10">
        <f t="shared" si="0"/>
        <v>0</v>
      </c>
      <c r="ZY48" s="39" t="s">
        <v>180</v>
      </c>
      <c r="ZZ48" s="3" t="s">
        <v>181</v>
      </c>
    </row>
    <row r="49" spans="1:702" x14ac:dyDescent="0.25">
      <c r="A49" s="27" t="s">
        <v>182</v>
      </c>
      <c r="B49" s="31" t="s">
        <v>183</v>
      </c>
      <c r="C49" s="1"/>
      <c r="D49" s="1"/>
      <c r="E49" s="1"/>
      <c r="F49" s="2"/>
      <c r="ZY49" s="39" t="s">
        <v>184</v>
      </c>
      <c r="ZZ49" s="3"/>
    </row>
    <row r="50" spans="1:702" x14ac:dyDescent="0.25">
      <c r="A50" s="27" t="s">
        <v>185</v>
      </c>
      <c r="B50" s="28" t="s">
        <v>186</v>
      </c>
      <c r="C50" s="7"/>
      <c r="D50" s="8"/>
      <c r="E50" s="9"/>
      <c r="F50" s="10">
        <f>ROUND(D50*E50,2)</f>
        <v>0</v>
      </c>
      <c r="ZY50" s="39" t="s">
        <v>187</v>
      </c>
      <c r="ZZ50" s="3" t="s">
        <v>188</v>
      </c>
    </row>
    <row r="51" spans="1:702" x14ac:dyDescent="0.25">
      <c r="A51" s="27"/>
      <c r="B51" s="28" t="s">
        <v>327</v>
      </c>
      <c r="C51" s="7" t="s">
        <v>326</v>
      </c>
      <c r="D51" s="8">
        <v>80</v>
      </c>
      <c r="E51" s="9"/>
      <c r="F51" s="10">
        <f t="shared" ref="F51:F86" si="1">ROUND(D51*E51,2)</f>
        <v>0</v>
      </c>
      <c r="ZZ51" s="3"/>
    </row>
    <row r="52" spans="1:702" x14ac:dyDescent="0.25">
      <c r="A52" s="27"/>
      <c r="B52" s="28" t="s">
        <v>265</v>
      </c>
      <c r="C52" s="7" t="s">
        <v>326</v>
      </c>
      <c r="D52" s="8">
        <v>60</v>
      </c>
      <c r="E52" s="9"/>
      <c r="F52" s="10">
        <f t="shared" si="1"/>
        <v>0</v>
      </c>
      <c r="ZZ52" s="3"/>
    </row>
    <row r="53" spans="1:702" x14ac:dyDescent="0.25">
      <c r="A53" s="27"/>
      <c r="B53" s="28" t="s">
        <v>357</v>
      </c>
      <c r="C53" s="7" t="s">
        <v>326</v>
      </c>
      <c r="D53" s="8">
        <v>300</v>
      </c>
      <c r="E53" s="9"/>
      <c r="F53" s="10">
        <f t="shared" si="1"/>
        <v>0</v>
      </c>
      <c r="ZZ53" s="3"/>
    </row>
    <row r="54" spans="1:702" x14ac:dyDescent="0.25">
      <c r="A54" s="27"/>
      <c r="B54" s="28" t="s">
        <v>328</v>
      </c>
      <c r="C54" s="7" t="s">
        <v>326</v>
      </c>
      <c r="D54" s="8">
        <v>25</v>
      </c>
      <c r="E54" s="9"/>
      <c r="F54" s="10">
        <f t="shared" si="1"/>
        <v>0</v>
      </c>
      <c r="ZZ54" s="3"/>
    </row>
    <row r="55" spans="1:702" x14ac:dyDescent="0.25">
      <c r="A55" s="27"/>
      <c r="B55" s="28" t="s">
        <v>329</v>
      </c>
      <c r="C55" s="7" t="s">
        <v>326</v>
      </c>
      <c r="D55" s="8">
        <v>25</v>
      </c>
      <c r="E55" s="9"/>
      <c r="F55" s="10">
        <f t="shared" si="1"/>
        <v>0</v>
      </c>
      <c r="ZZ55" s="3"/>
    </row>
    <row r="56" spans="1:702" x14ac:dyDescent="0.25">
      <c r="A56" s="27"/>
      <c r="B56" s="28" t="s">
        <v>330</v>
      </c>
      <c r="C56" s="7" t="s">
        <v>326</v>
      </c>
      <c r="D56" s="8">
        <v>25</v>
      </c>
      <c r="E56" s="9"/>
      <c r="F56" s="10">
        <f t="shared" si="1"/>
        <v>0</v>
      </c>
      <c r="ZZ56" s="3"/>
    </row>
    <row r="57" spans="1:702" x14ac:dyDescent="0.25">
      <c r="A57" s="27"/>
      <c r="B57" s="28" t="s">
        <v>331</v>
      </c>
      <c r="C57" s="7" t="s">
        <v>326</v>
      </c>
      <c r="D57" s="8">
        <v>25</v>
      </c>
      <c r="E57" s="9"/>
      <c r="F57" s="10">
        <f t="shared" si="1"/>
        <v>0</v>
      </c>
      <c r="ZZ57" s="3"/>
    </row>
    <row r="58" spans="1:702" x14ac:dyDescent="0.25">
      <c r="A58" s="27"/>
      <c r="B58" s="28" t="s">
        <v>332</v>
      </c>
      <c r="C58" s="7" t="s">
        <v>326</v>
      </c>
      <c r="D58" s="8">
        <v>25</v>
      </c>
      <c r="E58" s="9"/>
      <c r="F58" s="10">
        <f t="shared" si="1"/>
        <v>0</v>
      </c>
      <c r="ZZ58" s="3"/>
    </row>
    <row r="59" spans="1:702" x14ac:dyDescent="0.25">
      <c r="A59" s="27"/>
      <c r="B59" s="28" t="s">
        <v>333</v>
      </c>
      <c r="C59" s="7" t="s">
        <v>326</v>
      </c>
      <c r="D59" s="8">
        <v>100</v>
      </c>
      <c r="E59" s="9"/>
      <c r="F59" s="10">
        <f t="shared" si="1"/>
        <v>0</v>
      </c>
      <c r="ZZ59" s="3"/>
    </row>
    <row r="60" spans="1:702" x14ac:dyDescent="0.25">
      <c r="A60" s="27"/>
      <c r="B60" s="28" t="s">
        <v>333</v>
      </c>
      <c r="C60" s="7" t="s">
        <v>326</v>
      </c>
      <c r="D60" s="8">
        <v>100</v>
      </c>
      <c r="E60" s="9"/>
      <c r="F60" s="10">
        <f t="shared" si="1"/>
        <v>0</v>
      </c>
      <c r="ZZ60" s="3"/>
    </row>
    <row r="61" spans="1:702" x14ac:dyDescent="0.25">
      <c r="A61" s="27"/>
      <c r="B61" s="28" t="s">
        <v>426</v>
      </c>
      <c r="C61" s="7" t="s">
        <v>326</v>
      </c>
      <c r="D61" s="8">
        <v>500</v>
      </c>
      <c r="E61" s="9"/>
      <c r="F61" s="10">
        <f t="shared" ref="F61" si="2">ROUND(D61*E61,2)</f>
        <v>0</v>
      </c>
      <c r="ZZ61" s="3"/>
    </row>
    <row r="62" spans="1:702" x14ac:dyDescent="0.25">
      <c r="A62" s="27"/>
      <c r="B62" s="28" t="s">
        <v>334</v>
      </c>
      <c r="C62" s="7" t="s">
        <v>326</v>
      </c>
      <c r="D62" s="8">
        <v>50</v>
      </c>
      <c r="E62" s="9"/>
      <c r="F62" s="10">
        <f t="shared" si="1"/>
        <v>0</v>
      </c>
      <c r="ZZ62" s="3"/>
    </row>
    <row r="63" spans="1:702" x14ac:dyDescent="0.25">
      <c r="A63" s="27"/>
      <c r="B63" s="28" t="s">
        <v>335</v>
      </c>
      <c r="C63" s="7" t="s">
        <v>326</v>
      </c>
      <c r="D63" s="8">
        <v>40</v>
      </c>
      <c r="E63" s="9"/>
      <c r="F63" s="10">
        <f t="shared" si="1"/>
        <v>0</v>
      </c>
      <c r="ZZ63" s="3"/>
    </row>
    <row r="64" spans="1:702" x14ac:dyDescent="0.25">
      <c r="A64" s="27"/>
      <c r="B64" s="28" t="s">
        <v>336</v>
      </c>
      <c r="C64" s="7" t="s">
        <v>326</v>
      </c>
      <c r="D64" s="8">
        <v>20</v>
      </c>
      <c r="E64" s="9"/>
      <c r="F64" s="10">
        <f t="shared" si="1"/>
        <v>0</v>
      </c>
      <c r="ZZ64" s="3"/>
    </row>
    <row r="65" spans="1:702" x14ac:dyDescent="0.25">
      <c r="A65" s="27"/>
      <c r="B65" s="28" t="s">
        <v>337</v>
      </c>
      <c r="C65" s="7" t="s">
        <v>326</v>
      </c>
      <c r="D65" s="8">
        <v>20</v>
      </c>
      <c r="E65" s="9"/>
      <c r="F65" s="10">
        <f t="shared" si="1"/>
        <v>0</v>
      </c>
      <c r="ZZ65" s="3"/>
    </row>
    <row r="66" spans="1:702" x14ac:dyDescent="0.25">
      <c r="A66" s="27"/>
      <c r="B66" s="28" t="s">
        <v>338</v>
      </c>
      <c r="C66" s="7" t="s">
        <v>326</v>
      </c>
      <c r="D66" s="8">
        <v>20</v>
      </c>
      <c r="E66" s="9"/>
      <c r="F66" s="10">
        <f t="shared" si="1"/>
        <v>0</v>
      </c>
      <c r="ZZ66" s="3"/>
    </row>
    <row r="67" spans="1:702" x14ac:dyDescent="0.25">
      <c r="A67" s="27"/>
      <c r="B67" s="28" t="s">
        <v>339</v>
      </c>
      <c r="C67" s="7" t="s">
        <v>326</v>
      </c>
      <c r="D67" s="8">
        <v>40</v>
      </c>
      <c r="E67" s="9"/>
      <c r="F67" s="10">
        <f t="shared" si="1"/>
        <v>0</v>
      </c>
      <c r="ZZ67" s="3"/>
    </row>
    <row r="68" spans="1:702" x14ac:dyDescent="0.25">
      <c r="A68" s="27"/>
      <c r="B68" s="28" t="s">
        <v>340</v>
      </c>
      <c r="C68" s="7" t="s">
        <v>326</v>
      </c>
      <c r="D68" s="8">
        <v>45</v>
      </c>
      <c r="E68" s="9"/>
      <c r="F68" s="10">
        <f t="shared" si="1"/>
        <v>0</v>
      </c>
      <c r="ZZ68" s="3"/>
    </row>
    <row r="69" spans="1:702" x14ac:dyDescent="0.25">
      <c r="A69" s="27"/>
      <c r="B69" s="28" t="s">
        <v>341</v>
      </c>
      <c r="C69" s="7" t="s">
        <v>326</v>
      </c>
      <c r="D69" s="8">
        <v>45</v>
      </c>
      <c r="E69" s="9"/>
      <c r="F69" s="10">
        <f t="shared" si="1"/>
        <v>0</v>
      </c>
      <c r="ZZ69" s="3"/>
    </row>
    <row r="70" spans="1:702" x14ac:dyDescent="0.25">
      <c r="A70" s="27"/>
      <c r="B70" s="28" t="s">
        <v>342</v>
      </c>
      <c r="C70" s="7" t="s">
        <v>326</v>
      </c>
      <c r="D70" s="8">
        <v>45</v>
      </c>
      <c r="E70" s="9"/>
      <c r="F70" s="10">
        <f t="shared" si="1"/>
        <v>0</v>
      </c>
      <c r="ZZ70" s="3"/>
    </row>
    <row r="71" spans="1:702" x14ac:dyDescent="0.25">
      <c r="A71" s="27"/>
      <c r="B71" s="28" t="s">
        <v>363</v>
      </c>
      <c r="C71" s="7" t="s">
        <v>326</v>
      </c>
      <c r="D71" s="8">
        <v>45</v>
      </c>
      <c r="E71" s="9"/>
      <c r="F71" s="10">
        <f t="shared" si="1"/>
        <v>0</v>
      </c>
      <c r="ZZ71" s="3"/>
    </row>
    <row r="72" spans="1:702" x14ac:dyDescent="0.25">
      <c r="A72" s="27"/>
      <c r="B72" s="28" t="s">
        <v>363</v>
      </c>
      <c r="C72" s="7" t="s">
        <v>326</v>
      </c>
      <c r="D72" s="8">
        <v>45</v>
      </c>
      <c r="E72" s="9"/>
      <c r="F72" s="10">
        <f t="shared" ref="F72" si="3">ROUND(D72*E72,2)</f>
        <v>0</v>
      </c>
      <c r="ZZ72" s="3"/>
    </row>
    <row r="73" spans="1:702" x14ac:dyDescent="0.25">
      <c r="A73" s="27"/>
      <c r="B73" s="28" t="s">
        <v>343</v>
      </c>
      <c r="C73" s="7" t="s">
        <v>326</v>
      </c>
      <c r="D73" s="8">
        <v>60</v>
      </c>
      <c r="E73" s="9"/>
      <c r="F73" s="10">
        <f t="shared" si="1"/>
        <v>0</v>
      </c>
      <c r="ZZ73" s="3"/>
    </row>
    <row r="74" spans="1:702" x14ac:dyDescent="0.25">
      <c r="A74" s="27"/>
      <c r="B74" s="28" t="s">
        <v>344</v>
      </c>
      <c r="C74" s="7" t="s">
        <v>326</v>
      </c>
      <c r="D74" s="8">
        <v>40</v>
      </c>
      <c r="E74" s="9"/>
      <c r="F74" s="10">
        <f t="shared" si="1"/>
        <v>0</v>
      </c>
      <c r="ZZ74" s="3"/>
    </row>
    <row r="75" spans="1:702" x14ac:dyDescent="0.25">
      <c r="A75" s="27"/>
      <c r="B75" s="28" t="s">
        <v>345</v>
      </c>
      <c r="C75" s="7" t="s">
        <v>326</v>
      </c>
      <c r="D75" s="8">
        <v>20</v>
      </c>
      <c r="E75" s="9"/>
      <c r="F75" s="10">
        <f t="shared" si="1"/>
        <v>0</v>
      </c>
      <c r="ZZ75" s="3"/>
    </row>
    <row r="76" spans="1:702" x14ac:dyDescent="0.25">
      <c r="A76" s="27"/>
      <c r="B76" s="28" t="s">
        <v>346</v>
      </c>
      <c r="C76" s="7" t="s">
        <v>326</v>
      </c>
      <c r="D76" s="8">
        <v>20</v>
      </c>
      <c r="E76" s="9"/>
      <c r="F76" s="10">
        <f t="shared" si="1"/>
        <v>0</v>
      </c>
      <c r="ZZ76" s="3"/>
    </row>
    <row r="77" spans="1:702" x14ac:dyDescent="0.25">
      <c r="A77" s="27"/>
      <c r="B77" s="28" t="s">
        <v>347</v>
      </c>
      <c r="C77" s="7" t="s">
        <v>326</v>
      </c>
      <c r="D77" s="8">
        <v>20</v>
      </c>
      <c r="E77" s="9"/>
      <c r="F77" s="10">
        <f t="shared" si="1"/>
        <v>0</v>
      </c>
      <c r="ZZ77" s="3"/>
    </row>
    <row r="78" spans="1:702" x14ac:dyDescent="0.25">
      <c r="A78" s="27"/>
      <c r="B78" s="28" t="s">
        <v>348</v>
      </c>
      <c r="C78" s="7" t="s">
        <v>326</v>
      </c>
      <c r="D78" s="8">
        <v>20</v>
      </c>
      <c r="E78" s="9"/>
      <c r="F78" s="10">
        <f>ROUND(D78*E78,2)</f>
        <v>0</v>
      </c>
      <c r="ZZ78" s="3"/>
    </row>
    <row r="79" spans="1:702" ht="12.75" customHeight="1" x14ac:dyDescent="0.25">
      <c r="A79" s="27"/>
      <c r="B79" s="28" t="s">
        <v>349</v>
      </c>
      <c r="C79" s="7" t="s">
        <v>326</v>
      </c>
      <c r="D79" s="8">
        <v>20</v>
      </c>
      <c r="E79" s="9"/>
      <c r="F79" s="10">
        <f t="shared" si="1"/>
        <v>0</v>
      </c>
      <c r="ZZ79" s="3"/>
    </row>
    <row r="80" spans="1:702" x14ac:dyDescent="0.25">
      <c r="A80" s="27"/>
      <c r="B80" s="28" t="s">
        <v>350</v>
      </c>
      <c r="C80" s="7" t="s">
        <v>326</v>
      </c>
      <c r="D80" s="8">
        <v>20</v>
      </c>
      <c r="E80" s="9"/>
      <c r="F80" s="10">
        <f t="shared" si="1"/>
        <v>0</v>
      </c>
      <c r="ZZ80" s="3"/>
    </row>
    <row r="81" spans="1:702" x14ac:dyDescent="0.25">
      <c r="A81" s="27"/>
      <c r="B81" s="28" t="s">
        <v>351</v>
      </c>
      <c r="C81" s="7" t="s">
        <v>326</v>
      </c>
      <c r="D81" s="8">
        <v>40</v>
      </c>
      <c r="E81" s="9"/>
      <c r="F81" s="10">
        <f t="shared" si="1"/>
        <v>0</v>
      </c>
      <c r="ZZ81" s="3"/>
    </row>
    <row r="82" spans="1:702" x14ac:dyDescent="0.25">
      <c r="A82" s="27"/>
      <c r="B82" s="28" t="s">
        <v>352</v>
      </c>
      <c r="C82" s="7" t="s">
        <v>326</v>
      </c>
      <c r="D82" s="8">
        <v>20</v>
      </c>
      <c r="E82" s="9"/>
      <c r="F82" s="10">
        <f t="shared" si="1"/>
        <v>0</v>
      </c>
      <c r="ZZ82" s="3"/>
    </row>
    <row r="83" spans="1:702" x14ac:dyDescent="0.25">
      <c r="A83" s="27"/>
      <c r="B83" s="28" t="s">
        <v>353</v>
      </c>
      <c r="C83" s="7" t="s">
        <v>326</v>
      </c>
      <c r="D83" s="8">
        <v>20</v>
      </c>
      <c r="E83" s="9"/>
      <c r="F83" s="10">
        <f t="shared" si="1"/>
        <v>0</v>
      </c>
      <c r="ZZ83" s="3"/>
    </row>
    <row r="84" spans="1:702" ht="16.5" customHeight="1" x14ac:dyDescent="0.25">
      <c r="A84" s="27"/>
      <c r="B84" s="28" t="s">
        <v>354</v>
      </c>
      <c r="C84" s="7" t="s">
        <v>326</v>
      </c>
      <c r="D84" s="8">
        <v>20</v>
      </c>
      <c r="E84" s="9"/>
      <c r="F84" s="10">
        <f t="shared" si="1"/>
        <v>0</v>
      </c>
      <c r="ZZ84" s="3"/>
    </row>
    <row r="85" spans="1:702" x14ac:dyDescent="0.25">
      <c r="A85" s="27"/>
      <c r="B85" s="28" t="s">
        <v>355</v>
      </c>
      <c r="C85" s="7" t="s">
        <v>326</v>
      </c>
      <c r="D85" s="8">
        <v>40</v>
      </c>
      <c r="E85" s="9"/>
      <c r="F85" s="10">
        <f t="shared" si="1"/>
        <v>0</v>
      </c>
      <c r="ZZ85" s="3"/>
    </row>
    <row r="86" spans="1:702" x14ac:dyDescent="0.25">
      <c r="A86" s="27"/>
      <c r="B86" s="28" t="s">
        <v>356</v>
      </c>
      <c r="C86" s="7" t="s">
        <v>326</v>
      </c>
      <c r="D86" s="8">
        <v>75</v>
      </c>
      <c r="E86" s="9"/>
      <c r="F86" s="10">
        <f t="shared" si="1"/>
        <v>0</v>
      </c>
      <c r="ZZ86" s="3"/>
    </row>
    <row r="87" spans="1:702" x14ac:dyDescent="0.25">
      <c r="A87" s="27" t="s">
        <v>189</v>
      </c>
      <c r="B87" s="28" t="s">
        <v>190</v>
      </c>
      <c r="C87" s="7" t="s">
        <v>191</v>
      </c>
      <c r="D87" s="8">
        <v>1</v>
      </c>
      <c r="E87" s="9"/>
      <c r="F87" s="10">
        <f>ROUND(D87*E87,2)</f>
        <v>0</v>
      </c>
      <c r="ZY87" s="39" t="s">
        <v>192</v>
      </c>
      <c r="ZZ87" s="3" t="s">
        <v>193</v>
      </c>
    </row>
    <row r="88" spans="1:702" x14ac:dyDescent="0.25">
      <c r="A88" s="27" t="s">
        <v>194</v>
      </c>
      <c r="B88" s="31" t="s">
        <v>195</v>
      </c>
      <c r="C88" s="1"/>
      <c r="D88" s="1"/>
      <c r="E88" s="1"/>
      <c r="F88" s="2"/>
      <c r="ZY88" s="39" t="s">
        <v>196</v>
      </c>
      <c r="ZZ88" s="3"/>
    </row>
    <row r="89" spans="1:702" x14ac:dyDescent="0.25">
      <c r="A89" s="27" t="s">
        <v>413</v>
      </c>
      <c r="B89" s="28" t="s">
        <v>197</v>
      </c>
      <c r="C89" s="7" t="s">
        <v>104</v>
      </c>
      <c r="D89" s="8">
        <v>13</v>
      </c>
      <c r="E89" s="9"/>
      <c r="F89" s="10">
        <f t="shared" ref="F89:F92" si="4">ROUND(D89*E89,2)</f>
        <v>0</v>
      </c>
      <c r="ZY89" s="39" t="s">
        <v>13</v>
      </c>
      <c r="ZZ89" s="3" t="s">
        <v>198</v>
      </c>
    </row>
    <row r="90" spans="1:702" x14ac:dyDescent="0.25">
      <c r="A90" s="27" t="s">
        <v>415</v>
      </c>
      <c r="B90" s="28" t="s">
        <v>199</v>
      </c>
      <c r="C90" s="7" t="s">
        <v>200</v>
      </c>
      <c r="D90" s="8">
        <v>48</v>
      </c>
      <c r="E90" s="9"/>
      <c r="F90" s="10">
        <f t="shared" si="4"/>
        <v>0</v>
      </c>
      <c r="ZY90" s="39" t="s">
        <v>201</v>
      </c>
      <c r="ZZ90" s="3" t="s">
        <v>202</v>
      </c>
    </row>
    <row r="91" spans="1:702" x14ac:dyDescent="0.25">
      <c r="A91" s="27" t="s">
        <v>416</v>
      </c>
      <c r="B91" s="28" t="s">
        <v>203</v>
      </c>
      <c r="C91" s="7" t="s">
        <v>204</v>
      </c>
      <c r="D91" s="8">
        <v>1</v>
      </c>
      <c r="E91" s="9"/>
      <c r="F91" s="10">
        <f t="shared" si="4"/>
        <v>0</v>
      </c>
      <c r="ZY91" s="39" t="s">
        <v>205</v>
      </c>
      <c r="ZZ91" s="3" t="s">
        <v>206</v>
      </c>
    </row>
    <row r="92" spans="1:702" x14ac:dyDescent="0.25">
      <c r="A92" s="27" t="s">
        <v>207</v>
      </c>
      <c r="B92" s="28" t="s">
        <v>208</v>
      </c>
      <c r="C92" s="7" t="s">
        <v>209</v>
      </c>
      <c r="D92" s="8">
        <v>1</v>
      </c>
      <c r="E92" s="9"/>
      <c r="F92" s="10">
        <f t="shared" si="4"/>
        <v>0</v>
      </c>
      <c r="ZY92" s="39" t="s">
        <v>210</v>
      </c>
      <c r="ZZ92" s="3" t="s">
        <v>211</v>
      </c>
    </row>
    <row r="93" spans="1:702" x14ac:dyDescent="0.25">
      <c r="A93" s="27" t="s">
        <v>212</v>
      </c>
      <c r="B93" s="31" t="s">
        <v>213</v>
      </c>
      <c r="C93" s="1"/>
      <c r="D93" s="1"/>
      <c r="E93" s="1"/>
      <c r="F93" s="2"/>
      <c r="ZY93" s="39" t="s">
        <v>214</v>
      </c>
      <c r="ZZ93" s="3"/>
    </row>
    <row r="94" spans="1:702" x14ac:dyDescent="0.25">
      <c r="A94" s="27" t="s">
        <v>215</v>
      </c>
      <c r="B94" s="28" t="s">
        <v>216</v>
      </c>
      <c r="C94" s="7" t="s">
        <v>217</v>
      </c>
      <c r="D94" s="8">
        <v>1</v>
      </c>
      <c r="E94" s="9"/>
      <c r="F94" s="10">
        <f>ROUND(D94*E94,2)</f>
        <v>0</v>
      </c>
      <c r="ZY94" s="39" t="s">
        <v>218</v>
      </c>
      <c r="ZZ94" s="3" t="s">
        <v>219</v>
      </c>
    </row>
    <row r="95" spans="1:702" x14ac:dyDescent="0.25">
      <c r="A95" s="27" t="s">
        <v>220</v>
      </c>
      <c r="B95" s="28" t="s">
        <v>221</v>
      </c>
      <c r="C95" s="7" t="s">
        <v>222</v>
      </c>
      <c r="D95" s="8">
        <v>1</v>
      </c>
      <c r="E95" s="9"/>
      <c r="F95" s="10">
        <f>ROUND(D95*E95,2)</f>
        <v>0</v>
      </c>
      <c r="ZY95" s="39" t="s">
        <v>223</v>
      </c>
      <c r="ZZ95" s="3" t="s">
        <v>224</v>
      </c>
    </row>
    <row r="96" spans="1:702" x14ac:dyDescent="0.25">
      <c r="A96" s="27" t="s">
        <v>225</v>
      </c>
      <c r="B96" s="31" t="s">
        <v>226</v>
      </c>
      <c r="C96" s="1"/>
      <c r="D96" s="1"/>
      <c r="E96" s="1"/>
      <c r="F96" s="2"/>
      <c r="ZY96" s="39" t="s">
        <v>227</v>
      </c>
      <c r="ZZ96" s="3"/>
    </row>
    <row r="97" spans="1:702" x14ac:dyDescent="0.25">
      <c r="A97" s="27" t="s">
        <v>402</v>
      </c>
      <c r="B97" s="28" t="s">
        <v>228</v>
      </c>
      <c r="C97" s="7" t="s">
        <v>229</v>
      </c>
      <c r="D97" s="8">
        <v>34</v>
      </c>
      <c r="E97" s="9"/>
      <c r="F97" s="10">
        <f>ROUND(D97*E97,2)</f>
        <v>0</v>
      </c>
      <c r="ZY97" s="39" t="s">
        <v>230</v>
      </c>
      <c r="ZZ97" s="3" t="s">
        <v>231</v>
      </c>
    </row>
    <row r="98" spans="1:702" customFormat="1" x14ac:dyDescent="0.25">
      <c r="A98" s="60" t="s">
        <v>405</v>
      </c>
      <c r="B98" s="67" t="s">
        <v>391</v>
      </c>
      <c r="C98" s="57"/>
      <c r="D98" s="57"/>
      <c r="E98" s="57"/>
      <c r="F98" s="58"/>
      <c r="ZY98" t="s">
        <v>101</v>
      </c>
      <c r="ZZ98" s="59"/>
    </row>
    <row r="99" spans="1:702" customFormat="1" x14ac:dyDescent="0.25">
      <c r="A99" s="60" t="s">
        <v>405</v>
      </c>
      <c r="B99" s="64" t="s">
        <v>392</v>
      </c>
      <c r="C99" s="61" t="s">
        <v>393</v>
      </c>
      <c r="D99" s="62">
        <v>1</v>
      </c>
      <c r="E99" s="65"/>
      <c r="F99" s="66">
        <f>ROUND(D99*E99,2)</f>
        <v>0</v>
      </c>
      <c r="ZY99" t="s">
        <v>13</v>
      </c>
      <c r="ZZ99" s="59" t="s">
        <v>394</v>
      </c>
    </row>
    <row r="100" spans="1:702" customFormat="1" x14ac:dyDescent="0.25">
      <c r="A100" s="60" t="s">
        <v>405</v>
      </c>
      <c r="B100" s="64" t="s">
        <v>412</v>
      </c>
      <c r="C100" s="61" t="s">
        <v>393</v>
      </c>
      <c r="D100" s="62">
        <v>1</v>
      </c>
      <c r="E100" s="65"/>
      <c r="F100" s="66">
        <f>ROUND(D100*E100,2)</f>
        <v>0</v>
      </c>
      <c r="ZY100" t="s">
        <v>13</v>
      </c>
      <c r="ZZ100" s="59" t="s">
        <v>395</v>
      </c>
    </row>
    <row r="101" spans="1:702" customFormat="1" x14ac:dyDescent="0.25">
      <c r="A101" s="60" t="s">
        <v>405</v>
      </c>
      <c r="B101" s="64" t="s">
        <v>396</v>
      </c>
      <c r="C101" s="61" t="s">
        <v>0</v>
      </c>
      <c r="D101" s="62">
        <v>6</v>
      </c>
      <c r="E101" s="65"/>
      <c r="F101" s="66">
        <f>ROUND(D101*E101,2)</f>
        <v>0</v>
      </c>
      <c r="ZY101" t="s">
        <v>13</v>
      </c>
      <c r="ZZ101" s="59" t="s">
        <v>397</v>
      </c>
    </row>
    <row r="102" spans="1:702" customFormat="1" x14ac:dyDescent="0.25">
      <c r="A102" s="60" t="s">
        <v>405</v>
      </c>
      <c r="B102" s="64" t="s">
        <v>398</v>
      </c>
      <c r="C102" s="61" t="s">
        <v>0</v>
      </c>
      <c r="D102" s="62">
        <v>12</v>
      </c>
      <c r="E102" s="65"/>
      <c r="F102" s="66">
        <f>ROUND(D102*E102,2)</f>
        <v>0</v>
      </c>
      <c r="ZY102" t="s">
        <v>13</v>
      </c>
      <c r="ZZ102" s="59" t="s">
        <v>399</v>
      </c>
    </row>
    <row r="103" spans="1:702" customFormat="1" x14ac:dyDescent="0.25">
      <c r="A103" s="60" t="s">
        <v>405</v>
      </c>
      <c r="B103" s="64" t="s">
        <v>400</v>
      </c>
      <c r="C103" s="61" t="s">
        <v>393</v>
      </c>
      <c r="D103" s="62">
        <v>1</v>
      </c>
      <c r="E103" s="65"/>
      <c r="F103" s="66">
        <f>ROUND(D103*E103,2)</f>
        <v>0</v>
      </c>
      <c r="ZY103" t="s">
        <v>13</v>
      </c>
      <c r="ZZ103" s="59" t="s">
        <v>401</v>
      </c>
    </row>
    <row r="104" spans="1:702" customFormat="1" x14ac:dyDescent="0.25">
      <c r="A104" s="60" t="s">
        <v>406</v>
      </c>
      <c r="B104" s="68" t="s">
        <v>378</v>
      </c>
      <c r="C104" s="56"/>
      <c r="D104" s="57"/>
      <c r="E104" s="57"/>
      <c r="F104" s="58"/>
      <c r="ZY104" t="s">
        <v>101</v>
      </c>
      <c r="ZZ104" s="59"/>
    </row>
    <row r="105" spans="1:702" customFormat="1" x14ac:dyDescent="0.25">
      <c r="A105" s="63" t="s">
        <v>407</v>
      </c>
      <c r="B105" s="64" t="s">
        <v>456</v>
      </c>
      <c r="C105" s="61" t="s">
        <v>12</v>
      </c>
      <c r="D105" s="62">
        <v>1</v>
      </c>
      <c r="E105" s="65"/>
      <c r="F105" s="66">
        <f t="shared" ref="F105" si="5">ROUND(D105*E105,2)</f>
        <v>0</v>
      </c>
      <c r="ZY105" t="s">
        <v>13</v>
      </c>
      <c r="ZZ105" s="59" t="s">
        <v>380</v>
      </c>
    </row>
    <row r="106" spans="1:702" customFormat="1" x14ac:dyDescent="0.25">
      <c r="A106" s="63"/>
      <c r="B106" s="64" t="s">
        <v>436</v>
      </c>
      <c r="C106" s="61" t="s">
        <v>12</v>
      </c>
      <c r="D106" s="62">
        <v>1</v>
      </c>
      <c r="E106" s="65"/>
      <c r="F106" s="66">
        <f t="shared" ref="F106" si="6">ROUND(D106*E106,2)</f>
        <v>0</v>
      </c>
      <c r="ZZ106" s="59"/>
    </row>
    <row r="107" spans="1:702" customFormat="1" x14ac:dyDescent="0.25">
      <c r="A107" s="63"/>
      <c r="B107" s="64" t="s">
        <v>385</v>
      </c>
      <c r="C107" s="61" t="s">
        <v>12</v>
      </c>
      <c r="D107" s="62">
        <v>1</v>
      </c>
      <c r="E107" s="65"/>
      <c r="F107" s="66">
        <f t="shared" ref="F107:F109" si="7">ROUND(D107*E107,2)</f>
        <v>0</v>
      </c>
      <c r="ZY107" t="s">
        <v>13</v>
      </c>
      <c r="ZZ107" s="59" t="s">
        <v>386</v>
      </c>
    </row>
    <row r="108" spans="1:702" customFormat="1" x14ac:dyDescent="0.25">
      <c r="A108" s="63"/>
      <c r="B108" s="64" t="s">
        <v>387</v>
      </c>
      <c r="C108" s="61" t="s">
        <v>12</v>
      </c>
      <c r="D108" s="62">
        <v>1</v>
      </c>
      <c r="E108" s="65"/>
      <c r="F108" s="66">
        <f>ROUND(D108*E108,2)</f>
        <v>0</v>
      </c>
      <c r="ZY108" t="s">
        <v>13</v>
      </c>
      <c r="ZZ108" s="59" t="s">
        <v>388</v>
      </c>
    </row>
    <row r="109" spans="1:702" customFormat="1" x14ac:dyDescent="0.25">
      <c r="A109" s="63"/>
      <c r="B109" s="64" t="s">
        <v>389</v>
      </c>
      <c r="C109" s="61" t="s">
        <v>12</v>
      </c>
      <c r="D109" s="62">
        <v>1</v>
      </c>
      <c r="E109" s="65"/>
      <c r="F109" s="66">
        <f t="shared" si="7"/>
        <v>0</v>
      </c>
      <c r="ZY109" t="s">
        <v>13</v>
      </c>
      <c r="ZZ109" s="59" t="s">
        <v>390</v>
      </c>
    </row>
    <row r="110" spans="1:702" x14ac:dyDescent="0.25">
      <c r="A110" s="13"/>
      <c r="B110" s="14" t="s">
        <v>232</v>
      </c>
      <c r="C110" s="1"/>
      <c r="D110" s="1"/>
      <c r="E110" s="1"/>
      <c r="F110" s="15">
        <f>SUBTOTAL(109,F42:F109)</f>
        <v>0</v>
      </c>
      <c r="ZY110" s="39" t="s">
        <v>233</v>
      </c>
    </row>
    <row r="111" spans="1:702" x14ac:dyDescent="0.25">
      <c r="A111" s="16"/>
      <c r="B111" s="17"/>
      <c r="C111" s="1"/>
      <c r="D111" s="1"/>
      <c r="E111" s="1"/>
      <c r="F111" s="2"/>
    </row>
    <row r="112" spans="1:702" ht="15.75" x14ac:dyDescent="0.25">
      <c r="A112" s="51" t="s">
        <v>234</v>
      </c>
      <c r="B112" s="18" t="s">
        <v>368</v>
      </c>
      <c r="C112" s="1"/>
      <c r="D112" s="1"/>
      <c r="E112" s="1"/>
      <c r="F112" s="2"/>
      <c r="ZY112" s="39" t="s">
        <v>235</v>
      </c>
      <c r="ZZ112" s="3"/>
    </row>
    <row r="113" spans="1:702" x14ac:dyDescent="0.25">
      <c r="A113" s="5" t="s">
        <v>236</v>
      </c>
      <c r="B113" s="30" t="s">
        <v>237</v>
      </c>
      <c r="C113" s="1"/>
      <c r="D113" s="1"/>
      <c r="E113" s="1"/>
      <c r="F113" s="2"/>
      <c r="ZY113" s="39" t="s">
        <v>238</v>
      </c>
      <c r="ZZ113" s="3"/>
    </row>
    <row r="114" spans="1:702" x14ac:dyDescent="0.25">
      <c r="A114" s="27" t="s">
        <v>239</v>
      </c>
      <c r="B114" s="28" t="s">
        <v>240</v>
      </c>
      <c r="C114" s="7" t="s">
        <v>241</v>
      </c>
      <c r="D114" s="8">
        <v>1</v>
      </c>
      <c r="E114" s="9"/>
      <c r="F114" s="10">
        <f>ROUND(D114*E114,2)</f>
        <v>0</v>
      </c>
      <c r="ZY114" s="39" t="s">
        <v>242</v>
      </c>
      <c r="ZZ114" s="3" t="s">
        <v>243</v>
      </c>
    </row>
    <row r="115" spans="1:702" x14ac:dyDescent="0.25">
      <c r="A115" s="27" t="s">
        <v>244</v>
      </c>
      <c r="B115" s="31" t="s">
        <v>245</v>
      </c>
      <c r="C115" s="1"/>
      <c r="D115" s="1"/>
      <c r="E115" s="1"/>
      <c r="F115" s="2"/>
      <c r="ZY115" s="39" t="s">
        <v>246</v>
      </c>
      <c r="ZZ115" s="3"/>
    </row>
    <row r="116" spans="1:702" x14ac:dyDescent="0.25">
      <c r="A116" s="27" t="s">
        <v>247</v>
      </c>
      <c r="B116" s="28" t="s">
        <v>248</v>
      </c>
      <c r="C116" s="7" t="s">
        <v>249</v>
      </c>
      <c r="D116" s="8">
        <v>1</v>
      </c>
      <c r="E116" s="9"/>
      <c r="F116" s="10">
        <f>ROUND(D116*E116,2)</f>
        <v>0</v>
      </c>
      <c r="ZY116" s="39" t="s">
        <v>250</v>
      </c>
      <c r="ZZ116" s="3" t="s">
        <v>251</v>
      </c>
    </row>
    <row r="117" spans="1:702" x14ac:dyDescent="0.25">
      <c r="A117" s="27" t="s">
        <v>252</v>
      </c>
      <c r="B117" s="28" t="s">
        <v>253</v>
      </c>
      <c r="C117" s="7" t="s">
        <v>254</v>
      </c>
      <c r="D117" s="8">
        <v>1</v>
      </c>
      <c r="E117" s="9"/>
      <c r="F117" s="10">
        <f>ROUND(D117*E117,2)</f>
        <v>0</v>
      </c>
      <c r="ZY117" s="39" t="s">
        <v>255</v>
      </c>
      <c r="ZZ117" s="3" t="s">
        <v>256</v>
      </c>
    </row>
    <row r="118" spans="1:702" x14ac:dyDescent="0.25">
      <c r="A118" s="27" t="s">
        <v>257</v>
      </c>
      <c r="B118" s="28" t="s">
        <v>258</v>
      </c>
      <c r="C118" s="7" t="s">
        <v>259</v>
      </c>
      <c r="D118" s="8">
        <v>1</v>
      </c>
      <c r="E118" s="9"/>
      <c r="F118" s="10">
        <f>ROUND(D118*E118,2)</f>
        <v>0</v>
      </c>
      <c r="ZY118" s="39" t="s">
        <v>260</v>
      </c>
      <c r="ZZ118" s="3" t="s">
        <v>261</v>
      </c>
    </row>
    <row r="119" spans="1:702" x14ac:dyDescent="0.25">
      <c r="A119" s="27" t="s">
        <v>262</v>
      </c>
      <c r="B119" s="31" t="s">
        <v>263</v>
      </c>
      <c r="C119" s="1"/>
      <c r="D119" s="1"/>
      <c r="E119" s="1"/>
      <c r="F119" s="2"/>
      <c r="ZY119" s="39" t="s">
        <v>264</v>
      </c>
      <c r="ZZ119" s="3"/>
    </row>
    <row r="120" spans="1:702" x14ac:dyDescent="0.25">
      <c r="A120" s="27"/>
      <c r="B120" s="28" t="s">
        <v>366</v>
      </c>
      <c r="C120" s="7" t="s">
        <v>266</v>
      </c>
      <c r="D120" s="8">
        <v>2</v>
      </c>
      <c r="E120" s="9"/>
      <c r="F120" s="10">
        <f t="shared" ref="F120:F125" si="8">ROUND(D120*E120,2)</f>
        <v>0</v>
      </c>
      <c r="ZY120" s="39" t="s">
        <v>267</v>
      </c>
      <c r="ZZ120" s="3" t="s">
        <v>268</v>
      </c>
    </row>
    <row r="121" spans="1:702" x14ac:dyDescent="0.25">
      <c r="A121" s="27"/>
      <c r="B121" s="28" t="s">
        <v>367</v>
      </c>
      <c r="C121" s="7" t="s">
        <v>269</v>
      </c>
      <c r="D121" s="8">
        <v>10</v>
      </c>
      <c r="E121" s="9"/>
      <c r="F121" s="10">
        <f t="shared" si="8"/>
        <v>0</v>
      </c>
      <c r="ZY121" s="39" t="s">
        <v>270</v>
      </c>
      <c r="ZZ121" s="3" t="s">
        <v>271</v>
      </c>
    </row>
    <row r="122" spans="1:702" x14ac:dyDescent="0.25">
      <c r="A122" s="27" t="s">
        <v>272</v>
      </c>
      <c r="B122" s="28" t="s">
        <v>273</v>
      </c>
      <c r="C122" s="7" t="s">
        <v>274</v>
      </c>
      <c r="D122" s="8">
        <v>1</v>
      </c>
      <c r="E122" s="9"/>
      <c r="F122" s="10">
        <f t="shared" si="8"/>
        <v>0</v>
      </c>
      <c r="ZY122" s="39" t="s">
        <v>275</v>
      </c>
      <c r="ZZ122" s="3" t="s">
        <v>276</v>
      </c>
    </row>
    <row r="123" spans="1:702" x14ac:dyDescent="0.25">
      <c r="A123" s="27" t="s">
        <v>277</v>
      </c>
      <c r="B123" s="28" t="s">
        <v>278</v>
      </c>
      <c r="C123" s="7" t="s">
        <v>279</v>
      </c>
      <c r="D123" s="8">
        <v>1</v>
      </c>
      <c r="E123" s="9"/>
      <c r="F123" s="10">
        <f t="shared" si="8"/>
        <v>0</v>
      </c>
      <c r="ZY123" s="39" t="s">
        <v>280</v>
      </c>
      <c r="ZZ123" s="3" t="s">
        <v>281</v>
      </c>
    </row>
    <row r="124" spans="1:702" x14ac:dyDescent="0.25">
      <c r="A124" s="27" t="s">
        <v>282</v>
      </c>
      <c r="B124" s="28" t="s">
        <v>283</v>
      </c>
      <c r="C124" s="7" t="s">
        <v>284</v>
      </c>
      <c r="D124" s="8">
        <v>1</v>
      </c>
      <c r="E124" s="9"/>
      <c r="F124" s="10">
        <f t="shared" si="8"/>
        <v>0</v>
      </c>
      <c r="ZY124" s="39" t="s">
        <v>285</v>
      </c>
      <c r="ZZ124" s="3" t="s">
        <v>286</v>
      </c>
    </row>
    <row r="125" spans="1:702" x14ac:dyDescent="0.25">
      <c r="A125" s="27" t="s">
        <v>287</v>
      </c>
      <c r="B125" s="28" t="s">
        <v>288</v>
      </c>
      <c r="C125" s="7" t="s">
        <v>289</v>
      </c>
      <c r="D125" s="8">
        <v>1</v>
      </c>
      <c r="E125" s="9"/>
      <c r="F125" s="10">
        <f t="shared" si="8"/>
        <v>0</v>
      </c>
      <c r="ZY125" s="39" t="s">
        <v>290</v>
      </c>
      <c r="ZZ125" s="3" t="s">
        <v>291</v>
      </c>
    </row>
    <row r="126" spans="1:702" x14ac:dyDescent="0.25">
      <c r="A126" s="27" t="s">
        <v>292</v>
      </c>
      <c r="B126" s="31" t="s">
        <v>293</v>
      </c>
      <c r="C126" s="1"/>
      <c r="D126" s="1"/>
      <c r="E126" s="1"/>
      <c r="F126" s="2"/>
      <c r="ZY126" s="39" t="s">
        <v>294</v>
      </c>
      <c r="ZZ126" s="3"/>
    </row>
    <row r="127" spans="1:702" x14ac:dyDescent="0.25">
      <c r="A127" s="27" t="s">
        <v>295</v>
      </c>
      <c r="B127" s="28" t="s">
        <v>296</v>
      </c>
      <c r="C127" s="7" t="s">
        <v>297</v>
      </c>
      <c r="D127" s="8">
        <v>1</v>
      </c>
      <c r="E127" s="9"/>
      <c r="F127" s="10">
        <f>ROUND(D127*E127,2)</f>
        <v>0</v>
      </c>
      <c r="ZY127" s="39" t="s">
        <v>298</v>
      </c>
      <c r="ZZ127" s="3" t="s">
        <v>299</v>
      </c>
    </row>
    <row r="128" spans="1:702" x14ac:dyDescent="0.25">
      <c r="A128" s="27" t="s">
        <v>300</v>
      </c>
      <c r="B128" s="31" t="s">
        <v>301</v>
      </c>
      <c r="C128" s="1"/>
      <c r="D128" s="1"/>
      <c r="E128" s="1"/>
      <c r="F128" s="2"/>
      <c r="ZY128" s="39" t="s">
        <v>302</v>
      </c>
      <c r="ZZ128" s="3"/>
    </row>
    <row r="129" spans="1:702" x14ac:dyDescent="0.25">
      <c r="A129" s="27" t="s">
        <v>303</v>
      </c>
      <c r="B129" s="28" t="s">
        <v>304</v>
      </c>
      <c r="C129" s="7" t="s">
        <v>305</v>
      </c>
      <c r="D129" s="8">
        <v>1</v>
      </c>
      <c r="E129" s="9"/>
      <c r="F129" s="10">
        <f>ROUND(D129*E129,2)</f>
        <v>0</v>
      </c>
      <c r="ZY129" s="39" t="s">
        <v>306</v>
      </c>
      <c r="ZZ129" s="3" t="s">
        <v>307</v>
      </c>
    </row>
    <row r="130" spans="1:702" x14ac:dyDescent="0.25">
      <c r="A130" s="11"/>
      <c r="B130" s="12"/>
      <c r="C130" s="1"/>
      <c r="D130" s="1"/>
      <c r="E130" s="1"/>
      <c r="F130" s="2"/>
    </row>
    <row r="131" spans="1:702" x14ac:dyDescent="0.25">
      <c r="A131" s="19"/>
      <c r="B131" s="20" t="s">
        <v>308</v>
      </c>
      <c r="C131" s="1"/>
      <c r="D131" s="1"/>
      <c r="E131" s="1"/>
      <c r="F131" s="21">
        <f>SUBTOTAL(109,F113:F130)</f>
        <v>0</v>
      </c>
      <c r="ZY131" s="39" t="s">
        <v>309</v>
      </c>
    </row>
    <row r="132" spans="1:702" x14ac:dyDescent="0.25">
      <c r="A132" s="52"/>
      <c r="B132" s="53" t="s">
        <v>310</v>
      </c>
      <c r="C132" s="1"/>
      <c r="D132" s="1"/>
      <c r="E132" s="1"/>
      <c r="F132" s="22">
        <f>SUBTOTAL(109,F41:F131)</f>
        <v>0</v>
      </c>
      <c r="G132" s="23"/>
      <c r="ZY132" s="39" t="s">
        <v>311</v>
      </c>
    </row>
    <row r="133" spans="1:702" x14ac:dyDescent="0.25">
      <c r="A133" s="32"/>
      <c r="B133" s="33"/>
      <c r="C133" s="1"/>
      <c r="D133" s="1"/>
      <c r="E133" s="1"/>
      <c r="F133" s="47"/>
    </row>
    <row r="134" spans="1:702" x14ac:dyDescent="0.25">
      <c r="A134" s="16"/>
      <c r="B134" s="34"/>
      <c r="C134" s="35"/>
      <c r="D134" s="35"/>
      <c r="E134" s="35"/>
      <c r="F134" s="29"/>
    </row>
    <row r="135" spans="1:702" x14ac:dyDescent="0.25">
      <c r="A135" s="36"/>
      <c r="B135" s="36"/>
      <c r="C135" s="36"/>
      <c r="D135" s="36"/>
      <c r="E135" s="36"/>
      <c r="F135" s="36"/>
    </row>
    <row r="136" spans="1:702" x14ac:dyDescent="0.25">
      <c r="B136" s="54" t="s">
        <v>411</v>
      </c>
      <c r="F136" s="37">
        <f>SUBTOTAL(109,F5:F134)</f>
        <v>0</v>
      </c>
      <c r="ZY136" s="39" t="s">
        <v>312</v>
      </c>
    </row>
    <row r="137" spans="1:702" x14ac:dyDescent="0.25">
      <c r="A137" s="55">
        <v>20</v>
      </c>
      <c r="B137" s="54" t="str">
        <f>CONCATENATE("Montant TVA (",A137,"%)")</f>
        <v>Montant TVA (20%)</v>
      </c>
      <c r="F137" s="37">
        <f>(F136*A137)/100</f>
        <v>0</v>
      </c>
      <c r="ZY137" s="39" t="s">
        <v>313</v>
      </c>
    </row>
    <row r="138" spans="1:702" x14ac:dyDescent="0.25">
      <c r="B138" s="54" t="s">
        <v>314</v>
      </c>
      <c r="F138" s="37">
        <f>F136+F137</f>
        <v>0</v>
      </c>
      <c r="ZY138" s="39" t="s">
        <v>315</v>
      </c>
    </row>
    <row r="139" spans="1:702" x14ac:dyDescent="0.25">
      <c r="F139" s="37"/>
    </row>
    <row r="140" spans="1:702" ht="18.75" x14ac:dyDescent="0.25">
      <c r="A140" s="44"/>
      <c r="B140" s="77" t="s">
        <v>438</v>
      </c>
      <c r="C140" s="46"/>
      <c r="D140" s="46"/>
      <c r="E140" s="46"/>
      <c r="F140" s="47"/>
    </row>
    <row r="141" spans="1:702" ht="18.75" x14ac:dyDescent="0.25">
      <c r="A141" s="48" t="s">
        <v>28</v>
      </c>
      <c r="B141" s="49" t="s">
        <v>29</v>
      </c>
      <c r="C141" s="1"/>
      <c r="D141" s="1"/>
      <c r="E141" s="1"/>
      <c r="F141" s="2"/>
      <c r="ZY141" s="39" t="s">
        <v>6</v>
      </c>
      <c r="ZZ141" s="3"/>
    </row>
    <row r="142" spans="1:702" x14ac:dyDescent="0.25">
      <c r="A142" s="27" t="s">
        <v>36</v>
      </c>
      <c r="B142" s="28" t="s">
        <v>440</v>
      </c>
      <c r="C142" s="7" t="s">
        <v>12</v>
      </c>
      <c r="D142" s="8">
        <v>1</v>
      </c>
      <c r="E142" s="9"/>
      <c r="F142" s="10">
        <f>ROUND(D142*E142,2)</f>
        <v>0</v>
      </c>
      <c r="ZY142" s="39" t="s">
        <v>13</v>
      </c>
      <c r="ZZ142" s="3" t="s">
        <v>37</v>
      </c>
    </row>
    <row r="143" spans="1:702" x14ac:dyDescent="0.25">
      <c r="A143" s="16"/>
      <c r="B143" s="17"/>
      <c r="C143" s="1"/>
      <c r="D143" s="1"/>
      <c r="E143" s="1"/>
      <c r="F143" s="29"/>
    </row>
    <row r="144" spans="1:702" x14ac:dyDescent="0.25">
      <c r="A144" s="52"/>
      <c r="B144" s="53" t="s">
        <v>38</v>
      </c>
      <c r="C144" s="1"/>
      <c r="D144" s="1"/>
      <c r="E144" s="1"/>
      <c r="F144" s="22">
        <f>SUBTOTAL(109,F142:F143)</f>
        <v>0</v>
      </c>
      <c r="G144" s="23"/>
      <c r="ZY144" s="39" t="s">
        <v>16</v>
      </c>
    </row>
    <row r="145" spans="1:702" x14ac:dyDescent="0.25">
      <c r="A145" s="24"/>
      <c r="B145" s="45"/>
      <c r="C145" s="1"/>
      <c r="D145" s="1"/>
      <c r="E145" s="1"/>
      <c r="F145" s="47"/>
    </row>
    <row r="146" spans="1:702" ht="18.75" x14ac:dyDescent="0.25">
      <c r="A146" s="48" t="s">
        <v>95</v>
      </c>
      <c r="B146" s="49" t="s">
        <v>96</v>
      </c>
      <c r="C146" s="1"/>
      <c r="D146" s="1"/>
      <c r="E146" s="1"/>
      <c r="F146" s="2"/>
      <c r="ZY146" s="39" t="s">
        <v>6</v>
      </c>
      <c r="ZZ146" s="3"/>
    </row>
    <row r="147" spans="1:702" ht="15.75" x14ac:dyDescent="0.25">
      <c r="A147" s="50" t="s">
        <v>97</v>
      </c>
      <c r="B147" s="4" t="s">
        <v>98</v>
      </c>
      <c r="C147" s="1"/>
      <c r="D147" s="1"/>
      <c r="E147" s="1"/>
      <c r="F147" s="2"/>
      <c r="ZY147" s="39" t="s">
        <v>9</v>
      </c>
      <c r="ZZ147" s="3"/>
    </row>
    <row r="148" spans="1:702" x14ac:dyDescent="0.25">
      <c r="A148" s="5" t="s">
        <v>99</v>
      </c>
      <c r="B148" s="30" t="s">
        <v>100</v>
      </c>
      <c r="C148" s="1"/>
      <c r="D148" s="1"/>
      <c r="E148" s="1"/>
      <c r="F148" s="2"/>
      <c r="ZY148" s="39" t="s">
        <v>101</v>
      </c>
      <c r="ZZ148" s="3"/>
    </row>
    <row r="149" spans="1:702" x14ac:dyDescent="0.25">
      <c r="A149" s="27" t="s">
        <v>102</v>
      </c>
      <c r="B149" s="28" t="s">
        <v>103</v>
      </c>
      <c r="C149" s="7" t="s">
        <v>104</v>
      </c>
      <c r="D149" s="8">
        <v>2</v>
      </c>
      <c r="E149" s="9"/>
      <c r="F149" s="10">
        <f t="shared" ref="F149:F159" si="9">ROUND(D149*E149,2)</f>
        <v>0</v>
      </c>
      <c r="ZY149" s="39" t="s">
        <v>13</v>
      </c>
      <c r="ZZ149" s="3" t="s">
        <v>105</v>
      </c>
    </row>
    <row r="150" spans="1:702" x14ac:dyDescent="0.25">
      <c r="A150" s="27" t="s">
        <v>106</v>
      </c>
      <c r="B150" s="28" t="s">
        <v>107</v>
      </c>
      <c r="C150" s="7" t="s">
        <v>104</v>
      </c>
      <c r="D150" s="8">
        <v>1</v>
      </c>
      <c r="E150" s="9"/>
      <c r="F150" s="10">
        <f t="shared" si="9"/>
        <v>0</v>
      </c>
      <c r="ZY150" s="39" t="s">
        <v>13</v>
      </c>
      <c r="ZZ150" s="3" t="s">
        <v>108</v>
      </c>
    </row>
    <row r="151" spans="1:702" x14ac:dyDescent="0.25">
      <c r="A151" s="27" t="s">
        <v>109</v>
      </c>
      <c r="B151" s="28" t="s">
        <v>110</v>
      </c>
      <c r="C151" s="7" t="s">
        <v>104</v>
      </c>
      <c r="D151" s="8">
        <v>1</v>
      </c>
      <c r="E151" s="9"/>
      <c r="F151" s="10">
        <f t="shared" si="9"/>
        <v>0</v>
      </c>
      <c r="ZY151" s="39" t="s">
        <v>13</v>
      </c>
      <c r="ZZ151" s="3" t="s">
        <v>111</v>
      </c>
    </row>
    <row r="152" spans="1:702" x14ac:dyDescent="0.25">
      <c r="A152" s="27" t="s">
        <v>428</v>
      </c>
      <c r="B152" s="28" t="s">
        <v>112</v>
      </c>
      <c r="C152" s="7" t="s">
        <v>12</v>
      </c>
      <c r="D152" s="8">
        <v>1</v>
      </c>
      <c r="E152" s="9"/>
      <c r="F152" s="10">
        <f t="shared" si="9"/>
        <v>0</v>
      </c>
      <c r="ZY152" s="39" t="s">
        <v>13</v>
      </c>
      <c r="ZZ152" s="3" t="s">
        <v>113</v>
      </c>
    </row>
    <row r="153" spans="1:702" x14ac:dyDescent="0.25">
      <c r="A153" s="27" t="s">
        <v>429</v>
      </c>
      <c r="B153" s="28" t="s">
        <v>114</v>
      </c>
      <c r="C153" s="7" t="s">
        <v>12</v>
      </c>
      <c r="D153" s="8">
        <v>1</v>
      </c>
      <c r="E153" s="9"/>
      <c r="F153" s="10">
        <f t="shared" si="9"/>
        <v>0</v>
      </c>
      <c r="ZY153" s="39" t="s">
        <v>13</v>
      </c>
      <c r="ZZ153" s="3" t="s">
        <v>115</v>
      </c>
    </row>
    <row r="154" spans="1:702" x14ac:dyDescent="0.25">
      <c r="A154" s="27" t="s">
        <v>430</v>
      </c>
      <c r="B154" s="28" t="s">
        <v>437</v>
      </c>
      <c r="C154" s="7" t="s">
        <v>12</v>
      </c>
      <c r="D154" s="8">
        <v>1</v>
      </c>
      <c r="E154" s="9"/>
      <c r="F154" s="10">
        <f t="shared" si="9"/>
        <v>0</v>
      </c>
      <c r="ZY154" s="39" t="s">
        <v>13</v>
      </c>
      <c r="ZZ154" s="3" t="s">
        <v>116</v>
      </c>
    </row>
    <row r="155" spans="1:702" x14ac:dyDescent="0.25">
      <c r="A155" s="27" t="s">
        <v>431</v>
      </c>
      <c r="B155" s="28" t="s">
        <v>117</v>
      </c>
      <c r="C155" s="7" t="s">
        <v>12</v>
      </c>
      <c r="D155" s="8">
        <v>1</v>
      </c>
      <c r="E155" s="9"/>
      <c r="F155" s="10">
        <f t="shared" si="9"/>
        <v>0</v>
      </c>
      <c r="ZY155" s="39" t="s">
        <v>13</v>
      </c>
      <c r="ZZ155" s="3" t="s">
        <v>118</v>
      </c>
    </row>
    <row r="156" spans="1:702" x14ac:dyDescent="0.25">
      <c r="A156" s="27" t="s">
        <v>432</v>
      </c>
      <c r="B156" s="28" t="s">
        <v>119</v>
      </c>
      <c r="C156" s="7" t="s">
        <v>120</v>
      </c>
      <c r="D156" s="8"/>
      <c r="E156" s="9"/>
      <c r="F156" s="10">
        <f t="shared" si="9"/>
        <v>0</v>
      </c>
      <c r="ZY156" s="39" t="s">
        <v>13</v>
      </c>
      <c r="ZZ156" s="3" t="s">
        <v>121</v>
      </c>
    </row>
    <row r="157" spans="1:702" x14ac:dyDescent="0.25">
      <c r="A157" s="27" t="s">
        <v>420</v>
      </c>
      <c r="B157" s="28" t="s">
        <v>122</v>
      </c>
      <c r="C157" s="7" t="s">
        <v>120</v>
      </c>
      <c r="D157" s="8"/>
      <c r="E157" s="9"/>
      <c r="F157" s="10">
        <f t="shared" si="9"/>
        <v>0</v>
      </c>
      <c r="ZY157" s="39" t="s">
        <v>13</v>
      </c>
      <c r="ZZ157" s="3" t="s">
        <v>123</v>
      </c>
    </row>
    <row r="158" spans="1:702" x14ac:dyDescent="0.25">
      <c r="A158" s="27" t="s">
        <v>433</v>
      </c>
      <c r="B158" s="28" t="s">
        <v>124</v>
      </c>
      <c r="C158" s="7" t="s">
        <v>120</v>
      </c>
      <c r="D158" s="8"/>
      <c r="E158" s="9"/>
      <c r="F158" s="10">
        <f t="shared" si="9"/>
        <v>0</v>
      </c>
      <c r="ZY158" s="39" t="s">
        <v>13</v>
      </c>
      <c r="ZZ158" s="3" t="s">
        <v>125</v>
      </c>
    </row>
    <row r="159" spans="1:702" x14ac:dyDescent="0.25">
      <c r="A159" s="27" t="s">
        <v>434</v>
      </c>
      <c r="B159" s="28" t="s">
        <v>126</v>
      </c>
      <c r="C159" s="7" t="s">
        <v>120</v>
      </c>
      <c r="D159" s="8"/>
      <c r="E159" s="9"/>
      <c r="F159" s="10">
        <f t="shared" si="9"/>
        <v>0</v>
      </c>
      <c r="ZY159" s="39" t="s">
        <v>13</v>
      </c>
      <c r="ZZ159" s="3" t="s">
        <v>127</v>
      </c>
    </row>
    <row r="160" spans="1:702" x14ac:dyDescent="0.25">
      <c r="A160" s="11"/>
      <c r="B160" s="12"/>
      <c r="C160" s="1"/>
      <c r="D160" s="1"/>
      <c r="E160" s="1"/>
      <c r="F160" s="2"/>
    </row>
    <row r="161" spans="1:702" x14ac:dyDescent="0.25">
      <c r="A161" s="13"/>
      <c r="B161" s="14" t="s">
        <v>128</v>
      </c>
      <c r="C161" s="1"/>
      <c r="D161" s="1"/>
      <c r="E161" s="1"/>
      <c r="F161" s="15">
        <f>SUBTOTAL(109,F148:F160)</f>
        <v>0</v>
      </c>
      <c r="ZY161" s="39" t="s">
        <v>16</v>
      </c>
    </row>
    <row r="162" spans="1:702" x14ac:dyDescent="0.25">
      <c r="A162" s="16"/>
      <c r="B162" s="17"/>
      <c r="C162" s="1"/>
      <c r="D162" s="1"/>
      <c r="E162" s="1"/>
      <c r="F162" s="2"/>
    </row>
    <row r="163" spans="1:702" ht="15.75" x14ac:dyDescent="0.25">
      <c r="A163" s="51" t="s">
        <v>129</v>
      </c>
      <c r="B163" s="18" t="s">
        <v>130</v>
      </c>
      <c r="C163" s="1"/>
      <c r="D163" s="1"/>
      <c r="E163" s="1"/>
      <c r="F163" s="2"/>
      <c r="ZY163" s="39" t="s">
        <v>9</v>
      </c>
      <c r="ZZ163" s="3"/>
    </row>
    <row r="164" spans="1:702" x14ac:dyDescent="0.25">
      <c r="A164" s="5"/>
      <c r="B164" s="6" t="s">
        <v>427</v>
      </c>
      <c r="C164" s="7" t="s">
        <v>12</v>
      </c>
      <c r="D164" s="8">
        <v>1</v>
      </c>
      <c r="E164" s="9"/>
      <c r="F164" s="10">
        <f>ROUND(D164*E164,2)</f>
        <v>0</v>
      </c>
      <c r="ZY164" s="39" t="s">
        <v>13</v>
      </c>
      <c r="ZZ164" s="3" t="s">
        <v>131</v>
      </c>
    </row>
    <row r="165" spans="1:702" x14ac:dyDescent="0.25">
      <c r="A165" s="27"/>
      <c r="B165" s="28" t="s">
        <v>421</v>
      </c>
      <c r="C165" s="7" t="s">
        <v>12</v>
      </c>
      <c r="D165" s="8">
        <v>1</v>
      </c>
      <c r="E165" s="9"/>
      <c r="F165" s="10">
        <f>ROUND(D165*E165,2)</f>
        <v>0</v>
      </c>
      <c r="ZY165" s="39" t="s">
        <v>13</v>
      </c>
      <c r="ZZ165" s="3" t="s">
        <v>132</v>
      </c>
    </row>
    <row r="166" spans="1:702" x14ac:dyDescent="0.25">
      <c r="A166" s="27" t="s">
        <v>133</v>
      </c>
      <c r="B166" s="28" t="s">
        <v>134</v>
      </c>
      <c r="C166" s="7" t="s">
        <v>12</v>
      </c>
      <c r="D166" s="8">
        <v>1</v>
      </c>
      <c r="E166" s="9"/>
      <c r="F166" s="10">
        <f>ROUND(D166*E166,2)</f>
        <v>0</v>
      </c>
      <c r="ZY166" s="39" t="s">
        <v>13</v>
      </c>
      <c r="ZZ166" s="3" t="s">
        <v>135</v>
      </c>
    </row>
    <row r="167" spans="1:702" x14ac:dyDescent="0.25">
      <c r="A167" s="27" t="s">
        <v>136</v>
      </c>
      <c r="B167" s="31" t="s">
        <v>137</v>
      </c>
      <c r="C167" s="1"/>
      <c r="D167" s="1"/>
      <c r="E167" s="1"/>
      <c r="F167" s="2"/>
      <c r="ZY167" s="39" t="s">
        <v>101</v>
      </c>
      <c r="ZZ167" s="3"/>
    </row>
    <row r="168" spans="1:702" x14ac:dyDescent="0.25">
      <c r="A168" s="27" t="s">
        <v>138</v>
      </c>
      <c r="B168" s="28" t="s">
        <v>359</v>
      </c>
      <c r="C168" s="7" t="s">
        <v>12</v>
      </c>
      <c r="D168" s="8">
        <v>1</v>
      </c>
      <c r="E168" s="9"/>
      <c r="F168" s="10">
        <f>ROUND(D168*E168,2)</f>
        <v>0</v>
      </c>
      <c r="ZY168" s="39" t="s">
        <v>13</v>
      </c>
      <c r="ZZ168" s="3" t="s">
        <v>139</v>
      </c>
    </row>
    <row r="169" spans="1:702" x14ac:dyDescent="0.25">
      <c r="A169" s="11"/>
      <c r="B169" s="12"/>
      <c r="C169" s="1"/>
      <c r="D169" s="1"/>
      <c r="E169" s="1"/>
      <c r="F169" s="2"/>
    </row>
    <row r="170" spans="1:702" x14ac:dyDescent="0.25">
      <c r="A170" s="13"/>
      <c r="B170" s="14" t="s">
        <v>140</v>
      </c>
      <c r="C170" s="1"/>
      <c r="D170" s="1"/>
      <c r="E170" s="1"/>
      <c r="F170" s="15">
        <f>SUBTOTAL(109,F165:F169)</f>
        <v>0</v>
      </c>
      <c r="ZY170" s="39" t="s">
        <v>16</v>
      </c>
    </row>
    <row r="171" spans="1:702" x14ac:dyDescent="0.25">
      <c r="A171" s="16"/>
      <c r="B171" s="17"/>
      <c r="C171" s="1"/>
      <c r="D171" s="1"/>
      <c r="E171" s="1"/>
      <c r="F171" s="2"/>
    </row>
    <row r="172" spans="1:702" ht="15.75" x14ac:dyDescent="0.25">
      <c r="A172" s="51" t="s">
        <v>141</v>
      </c>
      <c r="B172" s="18" t="s">
        <v>142</v>
      </c>
      <c r="C172" s="1"/>
      <c r="D172" s="1"/>
      <c r="E172" s="1"/>
      <c r="F172" s="2"/>
      <c r="ZY172" s="39" t="s">
        <v>9</v>
      </c>
      <c r="ZZ172" s="3"/>
    </row>
    <row r="173" spans="1:702" ht="17.25" customHeight="1" x14ac:dyDescent="0.25">
      <c r="A173" s="5" t="s">
        <v>143</v>
      </c>
      <c r="B173" s="6" t="s">
        <v>144</v>
      </c>
      <c r="C173" s="7"/>
      <c r="D173" s="8"/>
      <c r="E173" s="9"/>
      <c r="F173" s="10">
        <f>ROUND(D173*E173,2)</f>
        <v>0</v>
      </c>
      <c r="ZY173" s="39" t="s">
        <v>13</v>
      </c>
      <c r="ZZ173" s="3" t="s">
        <v>145</v>
      </c>
    </row>
    <row r="174" spans="1:702" ht="17.25" customHeight="1" x14ac:dyDescent="0.25">
      <c r="A174" s="27"/>
      <c r="B174" s="28" t="s">
        <v>422</v>
      </c>
      <c r="C174" s="7" t="s">
        <v>326</v>
      </c>
      <c r="D174" s="8">
        <v>180</v>
      </c>
      <c r="E174" s="9"/>
      <c r="F174" s="10">
        <f t="shared" ref="F174:F185" si="10">ROUND(D174*E174,2)</f>
        <v>0</v>
      </c>
      <c r="ZZ174" s="3"/>
    </row>
    <row r="175" spans="1:702" ht="17.25" customHeight="1" x14ac:dyDescent="0.25">
      <c r="A175" s="27"/>
      <c r="B175" s="28" t="s">
        <v>423</v>
      </c>
      <c r="C175" s="7" t="s">
        <v>326</v>
      </c>
      <c r="D175" s="8">
        <v>180</v>
      </c>
      <c r="E175" s="9"/>
      <c r="F175" s="10">
        <f t="shared" si="10"/>
        <v>0</v>
      </c>
      <c r="ZZ175" s="3"/>
    </row>
    <row r="176" spans="1:702" ht="17.25" customHeight="1" x14ac:dyDescent="0.25">
      <c r="A176" s="27"/>
      <c r="B176" s="28" t="s">
        <v>316</v>
      </c>
      <c r="C176" s="7" t="s">
        <v>326</v>
      </c>
      <c r="D176" s="8">
        <v>70</v>
      </c>
      <c r="E176" s="9"/>
      <c r="F176" s="10">
        <f t="shared" si="10"/>
        <v>0</v>
      </c>
      <c r="ZZ176" s="3"/>
    </row>
    <row r="177" spans="1:702" ht="17.25" customHeight="1" x14ac:dyDescent="0.25">
      <c r="A177" s="27"/>
      <c r="B177" s="28" t="s">
        <v>317</v>
      </c>
      <c r="C177" s="7" t="s">
        <v>326</v>
      </c>
      <c r="D177" s="8">
        <v>85</v>
      </c>
      <c r="E177" s="9"/>
      <c r="F177" s="10">
        <f t="shared" si="10"/>
        <v>0</v>
      </c>
      <c r="ZZ177" s="3"/>
    </row>
    <row r="178" spans="1:702" ht="17.25" customHeight="1" x14ac:dyDescent="0.25">
      <c r="A178" s="27"/>
      <c r="B178" s="28" t="s">
        <v>318</v>
      </c>
      <c r="C178" s="7" t="s">
        <v>326</v>
      </c>
      <c r="D178" s="8">
        <v>1</v>
      </c>
      <c r="E178" s="9"/>
      <c r="F178" s="10">
        <f t="shared" si="10"/>
        <v>0</v>
      </c>
      <c r="ZZ178" s="3"/>
    </row>
    <row r="179" spans="1:702" ht="17.25" customHeight="1" x14ac:dyDescent="0.25">
      <c r="A179" s="27"/>
      <c r="B179" s="28" t="s">
        <v>319</v>
      </c>
      <c r="C179" s="7" t="s">
        <v>326</v>
      </c>
      <c r="D179" s="8">
        <v>1</v>
      </c>
      <c r="E179" s="9"/>
      <c r="F179" s="10">
        <f t="shared" si="10"/>
        <v>0</v>
      </c>
      <c r="ZZ179" s="3"/>
    </row>
    <row r="180" spans="1:702" ht="17.25" customHeight="1" x14ac:dyDescent="0.25">
      <c r="A180" s="27"/>
      <c r="B180" s="28" t="s">
        <v>320</v>
      </c>
      <c r="C180" s="7" t="s">
        <v>326</v>
      </c>
      <c r="D180" s="8">
        <v>5</v>
      </c>
      <c r="E180" s="9"/>
      <c r="F180" s="10">
        <f t="shared" si="10"/>
        <v>0</v>
      </c>
      <c r="ZZ180" s="3"/>
    </row>
    <row r="181" spans="1:702" ht="17.25" customHeight="1" x14ac:dyDescent="0.25">
      <c r="A181" s="27"/>
      <c r="B181" s="28" t="s">
        <v>321</v>
      </c>
      <c r="C181" s="7" t="s">
        <v>326</v>
      </c>
      <c r="D181" s="8">
        <v>130</v>
      </c>
      <c r="E181" s="9"/>
      <c r="F181" s="10">
        <f t="shared" si="10"/>
        <v>0</v>
      </c>
      <c r="ZZ181" s="3"/>
    </row>
    <row r="182" spans="1:702" ht="17.25" customHeight="1" x14ac:dyDescent="0.25">
      <c r="A182" s="27"/>
      <c r="B182" s="28" t="s">
        <v>322</v>
      </c>
      <c r="C182" s="7" t="s">
        <v>326</v>
      </c>
      <c r="D182" s="8">
        <v>50</v>
      </c>
      <c r="E182" s="9"/>
      <c r="F182" s="10">
        <f t="shared" si="10"/>
        <v>0</v>
      </c>
      <c r="ZZ182" s="3"/>
    </row>
    <row r="183" spans="1:702" ht="17.25" customHeight="1" x14ac:dyDescent="0.25">
      <c r="A183" s="27"/>
      <c r="B183" s="28" t="s">
        <v>323</v>
      </c>
      <c r="C183" s="7" t="s">
        <v>326</v>
      </c>
      <c r="D183" s="8">
        <v>50</v>
      </c>
      <c r="E183" s="9"/>
      <c r="F183" s="10">
        <f t="shared" si="10"/>
        <v>0</v>
      </c>
      <c r="ZZ183" s="3"/>
    </row>
    <row r="184" spans="1:702" ht="17.25" customHeight="1" x14ac:dyDescent="0.25">
      <c r="A184" s="27"/>
      <c r="B184" s="28" t="s">
        <v>324</v>
      </c>
      <c r="C184" s="7" t="s">
        <v>326</v>
      </c>
      <c r="D184" s="8">
        <v>90</v>
      </c>
      <c r="E184" s="9"/>
      <c r="F184" s="10">
        <f t="shared" si="10"/>
        <v>0</v>
      </c>
      <c r="ZZ184" s="3"/>
    </row>
    <row r="185" spans="1:702" ht="17.25" customHeight="1" x14ac:dyDescent="0.25">
      <c r="A185" s="27"/>
      <c r="B185" s="28" t="s">
        <v>325</v>
      </c>
      <c r="C185" s="7" t="s">
        <v>326</v>
      </c>
      <c r="D185" s="8">
        <v>90</v>
      </c>
      <c r="E185" s="9"/>
      <c r="F185" s="10">
        <f t="shared" si="10"/>
        <v>0</v>
      </c>
      <c r="ZZ185" s="3"/>
    </row>
    <row r="186" spans="1:702" x14ac:dyDescent="0.25">
      <c r="A186" s="13"/>
      <c r="B186" s="14" t="s">
        <v>146</v>
      </c>
      <c r="C186" s="1"/>
      <c r="D186" s="1"/>
      <c r="E186" s="1"/>
      <c r="F186" s="15">
        <f>SUBTOTAL(109,F173:F185)</f>
        <v>0</v>
      </c>
      <c r="ZY186" s="39" t="s">
        <v>16</v>
      </c>
    </row>
    <row r="187" spans="1:702" x14ac:dyDescent="0.25">
      <c r="A187" s="16"/>
      <c r="B187" s="17"/>
      <c r="C187" s="1"/>
      <c r="D187" s="1"/>
      <c r="E187" s="1"/>
      <c r="F187" s="2"/>
    </row>
    <row r="188" spans="1:702" ht="15.75" x14ac:dyDescent="0.25">
      <c r="A188" s="51" t="s">
        <v>147</v>
      </c>
      <c r="B188" s="18" t="s">
        <v>148</v>
      </c>
      <c r="C188" s="1"/>
      <c r="D188" s="1"/>
      <c r="E188" s="1"/>
      <c r="F188" s="2"/>
      <c r="ZY188" s="39" t="s">
        <v>9</v>
      </c>
      <c r="ZZ188" s="3"/>
    </row>
    <row r="189" spans="1:702" x14ac:dyDescent="0.25">
      <c r="A189" s="5" t="s">
        <v>149</v>
      </c>
      <c r="B189" s="6" t="s">
        <v>150</v>
      </c>
      <c r="C189" s="7" t="s">
        <v>12</v>
      </c>
      <c r="D189" s="8">
        <v>1</v>
      </c>
      <c r="E189" s="9"/>
      <c r="F189" s="10">
        <f>ROUND(D189*E189,2)</f>
        <v>0</v>
      </c>
      <c r="ZY189" s="39" t="s">
        <v>13</v>
      </c>
      <c r="ZZ189" s="3" t="s">
        <v>151</v>
      </c>
    </row>
    <row r="190" spans="1:702" x14ac:dyDescent="0.25">
      <c r="A190" s="27" t="s">
        <v>375</v>
      </c>
      <c r="B190" s="28" t="s">
        <v>376</v>
      </c>
      <c r="C190" s="7" t="s">
        <v>12</v>
      </c>
      <c r="D190" s="8">
        <v>2</v>
      </c>
      <c r="E190" s="9"/>
      <c r="F190" s="10">
        <f>ROUND(D190*E190,2)</f>
        <v>0</v>
      </c>
      <c r="ZY190" s="39" t="s">
        <v>13</v>
      </c>
      <c r="ZZ190" s="3" t="s">
        <v>151</v>
      </c>
    </row>
    <row r="191" spans="1:702" x14ac:dyDescent="0.25">
      <c r="A191" s="13"/>
      <c r="B191" s="14" t="s">
        <v>152</v>
      </c>
      <c r="C191" s="1"/>
      <c r="D191" s="1"/>
      <c r="E191" s="1"/>
      <c r="F191" s="15">
        <f>SUBTOTAL(109,F189:F190)</f>
        <v>0</v>
      </c>
      <c r="ZY191" s="39" t="s">
        <v>16</v>
      </c>
    </row>
    <row r="192" spans="1:702" x14ac:dyDescent="0.25">
      <c r="A192" s="16"/>
      <c r="B192" s="17"/>
      <c r="C192" s="1"/>
      <c r="D192" s="1"/>
      <c r="E192" s="1"/>
      <c r="F192" s="2"/>
    </row>
    <row r="193" spans="1:702" ht="15.75" x14ac:dyDescent="0.25">
      <c r="A193" s="51" t="s">
        <v>153</v>
      </c>
      <c r="B193" s="18" t="s">
        <v>154</v>
      </c>
      <c r="C193" s="1"/>
      <c r="D193" s="1"/>
      <c r="E193" s="1"/>
      <c r="F193" s="2"/>
      <c r="ZY193" s="39" t="s">
        <v>9</v>
      </c>
      <c r="ZZ193" s="3"/>
    </row>
    <row r="194" spans="1:702" x14ac:dyDescent="0.25">
      <c r="A194" s="5" t="s">
        <v>155</v>
      </c>
      <c r="B194" s="6" t="s">
        <v>156</v>
      </c>
      <c r="C194" s="7" t="s">
        <v>12</v>
      </c>
      <c r="D194" s="8">
        <v>1</v>
      </c>
      <c r="E194" s="9"/>
      <c r="F194" s="10">
        <f>ROUND(D194*E194,2)</f>
        <v>0</v>
      </c>
      <c r="ZY194" s="39" t="s">
        <v>13</v>
      </c>
      <c r="ZZ194" s="3" t="s">
        <v>157</v>
      </c>
    </row>
    <row r="195" spans="1:702" x14ac:dyDescent="0.25">
      <c r="A195" s="11"/>
      <c r="B195" s="12"/>
      <c r="C195" s="1"/>
      <c r="D195" s="1"/>
      <c r="E195" s="1"/>
      <c r="F195" s="2"/>
    </row>
    <row r="196" spans="1:702" x14ac:dyDescent="0.25">
      <c r="A196" s="19"/>
      <c r="B196" s="20" t="s">
        <v>158</v>
      </c>
      <c r="C196" s="1"/>
      <c r="D196" s="1"/>
      <c r="E196" s="1"/>
      <c r="F196" s="21">
        <f>SUBTOTAL(109,F194:F195)</f>
        <v>0</v>
      </c>
      <c r="ZY196" s="39" t="s">
        <v>16</v>
      </c>
    </row>
    <row r="197" spans="1:702" x14ac:dyDescent="0.25">
      <c r="A197" s="52"/>
      <c r="B197" s="53" t="s">
        <v>159</v>
      </c>
      <c r="C197" s="1"/>
      <c r="D197" s="1"/>
      <c r="E197" s="1"/>
      <c r="F197" s="22">
        <f>SUBTOTAL(109,F147:F196)</f>
        <v>0</v>
      </c>
      <c r="G197" s="23"/>
      <c r="ZY197" s="39" t="s">
        <v>16</v>
      </c>
    </row>
    <row r="198" spans="1:702" x14ac:dyDescent="0.25">
      <c r="A198" s="24"/>
      <c r="B198" s="45"/>
      <c r="C198" s="1"/>
      <c r="D198" s="1"/>
      <c r="E198" s="1"/>
      <c r="F198" s="47"/>
    </row>
    <row r="199" spans="1:702" ht="18.75" x14ac:dyDescent="0.25">
      <c r="A199" s="48" t="s">
        <v>160</v>
      </c>
      <c r="B199" s="49" t="s">
        <v>441</v>
      </c>
      <c r="C199" s="1"/>
      <c r="D199" s="1"/>
      <c r="E199" s="1"/>
      <c r="F199" s="2"/>
      <c r="ZY199" s="39" t="s">
        <v>6</v>
      </c>
      <c r="ZZ199" s="3"/>
    </row>
    <row r="200" spans="1:702" x14ac:dyDescent="0.25">
      <c r="A200" s="27" t="s">
        <v>189</v>
      </c>
      <c r="B200" s="28" t="s">
        <v>190</v>
      </c>
      <c r="C200" s="7" t="s">
        <v>12</v>
      </c>
      <c r="D200" s="8">
        <v>1</v>
      </c>
      <c r="E200" s="9"/>
      <c r="F200" s="10">
        <f>ROUND(D200*E200,2)</f>
        <v>0</v>
      </c>
      <c r="ZY200" s="39" t="s">
        <v>13</v>
      </c>
      <c r="ZZ200" s="3" t="s">
        <v>193</v>
      </c>
    </row>
    <row r="201" spans="1:702" x14ac:dyDescent="0.25">
      <c r="A201" s="27" t="s">
        <v>194</v>
      </c>
      <c r="B201" s="31" t="s">
        <v>195</v>
      </c>
      <c r="C201" s="1"/>
      <c r="D201" s="1"/>
      <c r="E201" s="1"/>
      <c r="F201" s="2"/>
      <c r="ZY201" s="39" t="s">
        <v>101</v>
      </c>
      <c r="ZZ201" s="3"/>
    </row>
    <row r="202" spans="1:702" x14ac:dyDescent="0.25">
      <c r="A202" s="27" t="s">
        <v>414</v>
      </c>
      <c r="B202" s="28" t="s">
        <v>417</v>
      </c>
      <c r="C202" s="7" t="s">
        <v>104</v>
      </c>
      <c r="D202" s="8">
        <v>1</v>
      </c>
      <c r="E202" s="9"/>
      <c r="F202" s="10">
        <f t="shared" ref="F202:F204" si="11">ROUND(D202*E202,2)</f>
        <v>0</v>
      </c>
      <c r="ZY202" s="39" t="s">
        <v>13</v>
      </c>
      <c r="ZZ202" s="3" t="s">
        <v>198</v>
      </c>
    </row>
    <row r="203" spans="1:702" x14ac:dyDescent="0.25">
      <c r="A203" s="27" t="s">
        <v>415</v>
      </c>
      <c r="B203" s="28" t="s">
        <v>199</v>
      </c>
      <c r="C203" s="7" t="s">
        <v>104</v>
      </c>
      <c r="D203" s="8">
        <v>1</v>
      </c>
      <c r="E203" s="9"/>
      <c r="F203" s="10">
        <f t="shared" si="11"/>
        <v>0</v>
      </c>
      <c r="ZY203" s="39" t="s">
        <v>13</v>
      </c>
      <c r="ZZ203" s="3" t="s">
        <v>202</v>
      </c>
    </row>
    <row r="204" spans="1:702" x14ac:dyDescent="0.25">
      <c r="A204" s="27" t="s">
        <v>207</v>
      </c>
      <c r="B204" s="28" t="s">
        <v>208</v>
      </c>
      <c r="C204" s="7" t="s">
        <v>12</v>
      </c>
      <c r="D204" s="8">
        <v>1</v>
      </c>
      <c r="E204" s="9"/>
      <c r="F204" s="10">
        <f t="shared" si="11"/>
        <v>0</v>
      </c>
      <c r="ZY204" s="39" t="s">
        <v>13</v>
      </c>
      <c r="ZZ204" s="3" t="s">
        <v>211</v>
      </c>
    </row>
    <row r="205" spans="1:702" x14ac:dyDescent="0.25">
      <c r="A205" s="27" t="s">
        <v>212</v>
      </c>
      <c r="B205" s="31" t="s">
        <v>213</v>
      </c>
      <c r="C205" s="1"/>
      <c r="D205" s="1"/>
      <c r="E205" s="1"/>
      <c r="F205" s="2"/>
      <c r="ZY205" s="39" t="s">
        <v>101</v>
      </c>
      <c r="ZZ205" s="3"/>
    </row>
    <row r="206" spans="1:702" x14ac:dyDescent="0.25">
      <c r="A206" s="27" t="s">
        <v>215</v>
      </c>
      <c r="B206" s="28" t="s">
        <v>216</v>
      </c>
      <c r="C206" s="7" t="s">
        <v>12</v>
      </c>
      <c r="D206" s="8">
        <v>1</v>
      </c>
      <c r="E206" s="9"/>
      <c r="F206" s="10">
        <f>ROUND(D206*E206,2)</f>
        <v>0</v>
      </c>
      <c r="ZY206" s="39" t="s">
        <v>13</v>
      </c>
      <c r="ZZ206" s="3" t="s">
        <v>219</v>
      </c>
    </row>
    <row r="207" spans="1:702" x14ac:dyDescent="0.25">
      <c r="A207" s="27" t="s">
        <v>220</v>
      </c>
      <c r="B207" s="28" t="s">
        <v>221</v>
      </c>
      <c r="C207" s="7" t="s">
        <v>12</v>
      </c>
      <c r="D207" s="8">
        <v>1</v>
      </c>
      <c r="E207" s="9"/>
      <c r="F207" s="10">
        <f>ROUND(D207*E207,2)</f>
        <v>0</v>
      </c>
      <c r="ZY207" s="39" t="s">
        <v>13</v>
      </c>
      <c r="ZZ207" s="3" t="s">
        <v>224</v>
      </c>
    </row>
    <row r="208" spans="1:702" x14ac:dyDescent="0.25">
      <c r="A208" s="27" t="s">
        <v>225</v>
      </c>
      <c r="B208" s="31" t="s">
        <v>226</v>
      </c>
      <c r="C208" s="1"/>
      <c r="D208" s="1"/>
      <c r="E208" s="1"/>
      <c r="F208" s="2"/>
      <c r="ZY208" s="39" t="s">
        <v>101</v>
      </c>
      <c r="ZZ208" s="3"/>
    </row>
    <row r="209" spans="1:702" x14ac:dyDescent="0.25">
      <c r="A209" s="27" t="s">
        <v>403</v>
      </c>
      <c r="B209" s="28" t="s">
        <v>364</v>
      </c>
      <c r="C209" s="7" t="s">
        <v>0</v>
      </c>
      <c r="D209" s="8">
        <v>2</v>
      </c>
      <c r="E209" s="9"/>
      <c r="F209" s="10">
        <f>ROUND(D209*E209,2)</f>
        <v>0</v>
      </c>
      <c r="ZY209" s="39" t="s">
        <v>13</v>
      </c>
      <c r="ZZ209" s="3" t="s">
        <v>231</v>
      </c>
    </row>
    <row r="210" spans="1:702" customFormat="1" x14ac:dyDescent="0.25">
      <c r="A210" s="60" t="s">
        <v>406</v>
      </c>
      <c r="B210" s="68" t="s">
        <v>378</v>
      </c>
      <c r="C210" s="56"/>
      <c r="D210" s="57"/>
      <c r="E210" s="57"/>
      <c r="F210" s="58"/>
      <c r="ZY210" t="s">
        <v>101</v>
      </c>
      <c r="ZZ210" s="59"/>
    </row>
    <row r="211" spans="1:702" customFormat="1" x14ac:dyDescent="0.25">
      <c r="A211" s="63" t="s">
        <v>407</v>
      </c>
      <c r="B211" s="64" t="s">
        <v>435</v>
      </c>
      <c r="C211" s="61" t="s">
        <v>104</v>
      </c>
      <c r="D211" s="62">
        <v>1</v>
      </c>
      <c r="E211" s="65"/>
      <c r="F211" s="66">
        <f t="shared" ref="F211:F216" si="12">ROUND(D211*E211,2)</f>
        <v>0</v>
      </c>
      <c r="ZY211" t="s">
        <v>13</v>
      </c>
      <c r="ZZ211" s="59" t="s">
        <v>380</v>
      </c>
    </row>
    <row r="212" spans="1:702" customFormat="1" x14ac:dyDescent="0.25">
      <c r="A212" s="63" t="s">
        <v>408</v>
      </c>
      <c r="B212" s="64" t="s">
        <v>379</v>
      </c>
      <c r="C212" s="61" t="s">
        <v>104</v>
      </c>
      <c r="D212" s="62">
        <v>1</v>
      </c>
      <c r="E212" s="65"/>
      <c r="F212" s="66">
        <f t="shared" si="12"/>
        <v>0</v>
      </c>
      <c r="ZY212" t="s">
        <v>13</v>
      </c>
      <c r="ZZ212" s="59" t="s">
        <v>380</v>
      </c>
    </row>
    <row r="213" spans="1:702" customFormat="1" x14ac:dyDescent="0.25">
      <c r="A213" s="63" t="s">
        <v>409</v>
      </c>
      <c r="B213" s="64" t="s">
        <v>381</v>
      </c>
      <c r="C213" s="61" t="s">
        <v>104</v>
      </c>
      <c r="D213" s="62">
        <v>1</v>
      </c>
      <c r="E213" s="65"/>
      <c r="F213" s="66">
        <f t="shared" si="12"/>
        <v>0</v>
      </c>
      <c r="ZY213" t="s">
        <v>13</v>
      </c>
      <c r="ZZ213" s="59" t="s">
        <v>382</v>
      </c>
    </row>
    <row r="214" spans="1:702" customFormat="1" x14ac:dyDescent="0.25">
      <c r="A214" s="63" t="s">
        <v>410</v>
      </c>
      <c r="B214" s="64" t="s">
        <v>383</v>
      </c>
      <c r="C214" s="61" t="s">
        <v>12</v>
      </c>
      <c r="D214" s="62">
        <v>1</v>
      </c>
      <c r="E214" s="65"/>
      <c r="F214" s="66">
        <f t="shared" si="12"/>
        <v>0</v>
      </c>
      <c r="ZY214" t="s">
        <v>13</v>
      </c>
      <c r="ZZ214" s="59" t="s">
        <v>384</v>
      </c>
    </row>
    <row r="215" spans="1:702" customFormat="1" x14ac:dyDescent="0.25">
      <c r="A215" s="63"/>
      <c r="B215" s="64" t="s">
        <v>436</v>
      </c>
      <c r="C215" s="61" t="s">
        <v>12</v>
      </c>
      <c r="D215" s="62">
        <v>1</v>
      </c>
      <c r="E215" s="65"/>
      <c r="F215" s="66">
        <f t="shared" si="12"/>
        <v>0</v>
      </c>
      <c r="ZZ215" s="59"/>
    </row>
    <row r="216" spans="1:702" customFormat="1" x14ac:dyDescent="0.25">
      <c r="A216" s="63"/>
      <c r="B216" s="64" t="s">
        <v>385</v>
      </c>
      <c r="C216" s="61" t="s">
        <v>12</v>
      </c>
      <c r="D216" s="62">
        <v>1</v>
      </c>
      <c r="E216" s="65"/>
      <c r="F216" s="66">
        <f t="shared" si="12"/>
        <v>0</v>
      </c>
      <c r="ZY216" t="s">
        <v>13</v>
      </c>
      <c r="ZZ216" s="59" t="s">
        <v>386</v>
      </c>
    </row>
    <row r="217" spans="1:702" customFormat="1" x14ac:dyDescent="0.25">
      <c r="A217" s="63"/>
      <c r="B217" s="64" t="s">
        <v>387</v>
      </c>
      <c r="C217" s="61" t="s">
        <v>12</v>
      </c>
      <c r="D217" s="62">
        <v>1</v>
      </c>
      <c r="E217" s="65"/>
      <c r="F217" s="66">
        <f>ROUND(D217*E217,2)</f>
        <v>0</v>
      </c>
      <c r="ZY217" t="s">
        <v>13</v>
      </c>
      <c r="ZZ217" s="59" t="s">
        <v>388</v>
      </c>
    </row>
    <row r="218" spans="1:702" customFormat="1" x14ac:dyDescent="0.25">
      <c r="A218" s="63"/>
      <c r="B218" s="64" t="s">
        <v>389</v>
      </c>
      <c r="C218" s="61" t="s">
        <v>12</v>
      </c>
      <c r="D218" s="62">
        <v>1</v>
      </c>
      <c r="E218" s="65"/>
      <c r="F218" s="66">
        <f t="shared" ref="F218" si="13">ROUND(D218*E218,2)</f>
        <v>0</v>
      </c>
      <c r="ZY218" t="s">
        <v>13</v>
      </c>
      <c r="ZZ218" s="59" t="s">
        <v>390</v>
      </c>
    </row>
    <row r="219" spans="1:702" x14ac:dyDescent="0.25">
      <c r="A219" s="13"/>
      <c r="B219" s="14" t="s">
        <v>232</v>
      </c>
      <c r="C219" s="1"/>
      <c r="D219" s="1"/>
      <c r="E219" s="1"/>
      <c r="F219" s="15">
        <f>SUBTOTAL(109,F200:F218)</f>
        <v>0</v>
      </c>
      <c r="ZY219" s="39" t="s">
        <v>16</v>
      </c>
    </row>
    <row r="220" spans="1:702" x14ac:dyDescent="0.25">
      <c r="A220" s="16"/>
      <c r="B220" s="17"/>
      <c r="C220" s="1"/>
      <c r="D220" s="1"/>
      <c r="E220" s="1"/>
      <c r="F220" s="2"/>
    </row>
    <row r="221" spans="1:702" x14ac:dyDescent="0.25">
      <c r="A221" s="52"/>
      <c r="B221" s="53" t="s">
        <v>448</v>
      </c>
      <c r="C221" s="1"/>
      <c r="D221" s="1"/>
      <c r="E221" s="1"/>
      <c r="F221" s="22">
        <f>SUBTOTAL(109,F200:F220)</f>
        <v>0</v>
      </c>
      <c r="G221" s="23"/>
      <c r="ZY221" s="39" t="s">
        <v>16</v>
      </c>
    </row>
    <row r="222" spans="1:702" x14ac:dyDescent="0.25">
      <c r="A222" s="32"/>
      <c r="B222" s="33"/>
      <c r="C222" s="1"/>
      <c r="D222" s="1"/>
      <c r="E222" s="1"/>
      <c r="F222" s="47"/>
    </row>
    <row r="223" spans="1:702" x14ac:dyDescent="0.25">
      <c r="A223" s="16"/>
      <c r="B223" s="34"/>
      <c r="C223" s="35"/>
      <c r="D223" s="35"/>
      <c r="E223" s="35"/>
      <c r="F223" s="29"/>
    </row>
    <row r="224" spans="1:702" x14ac:dyDescent="0.25">
      <c r="A224" s="36"/>
      <c r="B224" s="36"/>
      <c r="C224" s="36"/>
      <c r="D224" s="36"/>
      <c r="E224" s="36"/>
      <c r="F224" s="36"/>
    </row>
    <row r="225" spans="1:702" x14ac:dyDescent="0.25">
      <c r="B225" s="54" t="s">
        <v>446</v>
      </c>
      <c r="F225" s="37">
        <f>SUBTOTAL(109,F141:F223)</f>
        <v>0</v>
      </c>
      <c r="ZY225" s="39" t="s">
        <v>312</v>
      </c>
    </row>
    <row r="226" spans="1:702" x14ac:dyDescent="0.25">
      <c r="A226" s="55">
        <v>20</v>
      </c>
      <c r="B226" s="54" t="str">
        <f>CONCATENATE("Montant TVA (",A226,"%)")</f>
        <v>Montant TVA (20%)</v>
      </c>
      <c r="F226" s="37">
        <f>(F225*A226)/100</f>
        <v>0</v>
      </c>
      <c r="ZY226" s="39" t="s">
        <v>313</v>
      </c>
    </row>
    <row r="227" spans="1:702" x14ac:dyDescent="0.25">
      <c r="B227" s="54" t="s">
        <v>447</v>
      </c>
      <c r="F227" s="37">
        <f>F225+F226</f>
        <v>0</v>
      </c>
      <c r="ZY227" s="39" t="s">
        <v>315</v>
      </c>
    </row>
    <row r="228" spans="1:702" x14ac:dyDescent="0.25">
      <c r="F228" s="37"/>
    </row>
    <row r="229" spans="1:702" ht="18.75" x14ac:dyDescent="0.25">
      <c r="A229" s="44"/>
      <c r="B229" s="77" t="s">
        <v>442</v>
      </c>
      <c r="C229" s="46"/>
      <c r="D229" s="46"/>
      <c r="E229" s="46"/>
      <c r="F229" s="47"/>
    </row>
    <row r="230" spans="1:702" ht="18.75" x14ac:dyDescent="0.25">
      <c r="A230" s="48" t="s">
        <v>160</v>
      </c>
      <c r="B230" s="49" t="s">
        <v>443</v>
      </c>
      <c r="C230" s="1"/>
      <c r="D230" s="1"/>
      <c r="E230" s="1"/>
      <c r="F230" s="2"/>
      <c r="ZY230" s="39" t="s">
        <v>6</v>
      </c>
      <c r="ZZ230" s="3"/>
    </row>
    <row r="231" spans="1:702" ht="15.75" x14ac:dyDescent="0.25">
      <c r="A231" s="50" t="s">
        <v>163</v>
      </c>
      <c r="B231" s="4" t="s">
        <v>164</v>
      </c>
      <c r="C231" s="1"/>
      <c r="D231" s="1"/>
      <c r="E231" s="1"/>
      <c r="F231" s="2"/>
      <c r="ZY231" s="39" t="s">
        <v>9</v>
      </c>
      <c r="ZZ231" s="3"/>
    </row>
    <row r="232" spans="1:702" x14ac:dyDescent="0.25">
      <c r="A232" s="5" t="s">
        <v>166</v>
      </c>
      <c r="B232" s="30" t="s">
        <v>167</v>
      </c>
      <c r="C232" s="1"/>
      <c r="D232" s="1"/>
      <c r="E232" s="1"/>
      <c r="F232" s="2"/>
      <c r="ZY232" s="39" t="s">
        <v>101</v>
      </c>
      <c r="ZZ232" s="3"/>
    </row>
    <row r="233" spans="1:702" x14ac:dyDescent="0.25">
      <c r="A233" s="27" t="s">
        <v>169</v>
      </c>
      <c r="B233" s="28" t="s">
        <v>358</v>
      </c>
      <c r="C233" s="7" t="s">
        <v>12</v>
      </c>
      <c r="D233" s="8">
        <v>1</v>
      </c>
      <c r="E233" s="9"/>
      <c r="F233" s="10">
        <f t="shared" ref="F233" si="14">ROUND(D233*E233,2)</f>
        <v>0</v>
      </c>
      <c r="ZY233" s="39" t="s">
        <v>13</v>
      </c>
      <c r="ZZ233" s="3" t="s">
        <v>172</v>
      </c>
    </row>
    <row r="234" spans="1:702" x14ac:dyDescent="0.25">
      <c r="A234" s="27" t="s">
        <v>169</v>
      </c>
      <c r="B234" s="28" t="s">
        <v>444</v>
      </c>
      <c r="C234" s="7" t="s">
        <v>12</v>
      </c>
      <c r="D234" s="8">
        <v>1</v>
      </c>
      <c r="E234" s="9"/>
      <c r="F234" s="10">
        <f t="shared" ref="F234:F237" si="15">ROUND(D234*E234,2)</f>
        <v>0</v>
      </c>
      <c r="ZY234" s="39" t="s">
        <v>13</v>
      </c>
      <c r="ZZ234" s="3" t="s">
        <v>172</v>
      </c>
    </row>
    <row r="235" spans="1:702" x14ac:dyDescent="0.25">
      <c r="A235" s="27" t="s">
        <v>173</v>
      </c>
      <c r="B235" s="28" t="s">
        <v>424</v>
      </c>
      <c r="C235" s="7" t="s">
        <v>12</v>
      </c>
      <c r="D235" s="8">
        <v>2</v>
      </c>
      <c r="E235" s="9"/>
      <c r="F235" s="10">
        <f t="shared" si="15"/>
        <v>0</v>
      </c>
      <c r="ZY235" s="39" t="s">
        <v>13</v>
      </c>
      <c r="ZZ235" s="3" t="s">
        <v>177</v>
      </c>
    </row>
    <row r="236" spans="1:702" x14ac:dyDescent="0.25">
      <c r="A236" s="27" t="s">
        <v>173</v>
      </c>
      <c r="B236" s="28" t="s">
        <v>425</v>
      </c>
      <c r="C236" s="7" t="s">
        <v>12</v>
      </c>
      <c r="D236" s="8">
        <v>1</v>
      </c>
      <c r="E236" s="9"/>
      <c r="F236" s="10">
        <f t="shared" si="15"/>
        <v>0</v>
      </c>
      <c r="ZY236" s="39" t="s">
        <v>13</v>
      </c>
      <c r="ZZ236" s="3" t="s">
        <v>177</v>
      </c>
    </row>
    <row r="237" spans="1:702" x14ac:dyDescent="0.25">
      <c r="A237" s="27" t="s">
        <v>178</v>
      </c>
      <c r="B237" s="28" t="s">
        <v>362</v>
      </c>
      <c r="C237" s="7" t="s">
        <v>12</v>
      </c>
      <c r="D237" s="8">
        <v>3</v>
      </c>
      <c r="E237" s="9"/>
      <c r="F237" s="10">
        <f t="shared" si="15"/>
        <v>0</v>
      </c>
      <c r="ZY237" s="39" t="s">
        <v>13</v>
      </c>
      <c r="ZZ237" s="3" t="s">
        <v>181</v>
      </c>
    </row>
    <row r="238" spans="1:702" x14ac:dyDescent="0.25">
      <c r="A238" s="27" t="s">
        <v>182</v>
      </c>
      <c r="B238" s="31" t="s">
        <v>183</v>
      </c>
      <c r="C238" s="1"/>
      <c r="D238" s="1"/>
      <c r="E238" s="1"/>
      <c r="F238" s="2"/>
      <c r="ZY238" s="39" t="s">
        <v>101</v>
      </c>
      <c r="ZZ238" s="3"/>
    </row>
    <row r="239" spans="1:702" x14ac:dyDescent="0.25">
      <c r="A239" s="27" t="s">
        <v>185</v>
      </c>
      <c r="B239" s="28" t="s">
        <v>186</v>
      </c>
      <c r="C239" s="7"/>
      <c r="D239" s="8"/>
      <c r="E239" s="9"/>
      <c r="F239" s="10">
        <f>ROUND(D239*E239,2)</f>
        <v>0</v>
      </c>
      <c r="ZY239" s="39" t="s">
        <v>13</v>
      </c>
      <c r="ZZ239" s="3" t="s">
        <v>188</v>
      </c>
    </row>
    <row r="240" spans="1:702" x14ac:dyDescent="0.25">
      <c r="A240" s="27"/>
      <c r="B240" s="28" t="s">
        <v>373</v>
      </c>
      <c r="C240" s="7" t="s">
        <v>326</v>
      </c>
      <c r="D240" s="8">
        <v>100</v>
      </c>
      <c r="E240" s="9"/>
      <c r="F240" s="10">
        <f t="shared" ref="F240:F243" si="16">ROUND(D240*E240,2)</f>
        <v>0</v>
      </c>
      <c r="ZZ240" s="3"/>
    </row>
    <row r="241" spans="1:702" x14ac:dyDescent="0.25">
      <c r="A241" s="27"/>
      <c r="B241" s="28" t="s">
        <v>374</v>
      </c>
      <c r="C241" s="7" t="s">
        <v>326</v>
      </c>
      <c r="D241" s="8">
        <v>100</v>
      </c>
      <c r="E241" s="9"/>
      <c r="F241" s="10">
        <f t="shared" si="16"/>
        <v>0</v>
      </c>
      <c r="ZZ241" s="3"/>
    </row>
    <row r="242" spans="1:702" x14ac:dyDescent="0.25">
      <c r="A242" s="27"/>
      <c r="B242" s="28" t="s">
        <v>372</v>
      </c>
      <c r="C242" s="7" t="s">
        <v>326</v>
      </c>
      <c r="D242" s="8">
        <v>60</v>
      </c>
      <c r="E242" s="9"/>
      <c r="F242" s="10">
        <f t="shared" si="16"/>
        <v>0</v>
      </c>
      <c r="ZZ242" s="3"/>
    </row>
    <row r="243" spans="1:702" x14ac:dyDescent="0.25">
      <c r="A243" s="27"/>
      <c r="B243" s="28" t="s">
        <v>377</v>
      </c>
      <c r="C243" s="7" t="s">
        <v>326</v>
      </c>
      <c r="D243" s="8">
        <v>60</v>
      </c>
      <c r="E243" s="9"/>
      <c r="F243" s="10">
        <f t="shared" si="16"/>
        <v>0</v>
      </c>
      <c r="ZZ243" s="3"/>
    </row>
    <row r="244" spans="1:702" x14ac:dyDescent="0.25">
      <c r="A244" s="27" t="s">
        <v>189</v>
      </c>
      <c r="B244" s="28" t="s">
        <v>190</v>
      </c>
      <c r="C244" s="7" t="s">
        <v>12</v>
      </c>
      <c r="D244" s="8">
        <v>1</v>
      </c>
      <c r="E244" s="9"/>
      <c r="F244" s="10">
        <f>ROUND(D244*E244,2)</f>
        <v>0</v>
      </c>
      <c r="ZY244" s="39" t="s">
        <v>13</v>
      </c>
      <c r="ZZ244" s="3" t="s">
        <v>193</v>
      </c>
    </row>
    <row r="245" spans="1:702" x14ac:dyDescent="0.25">
      <c r="A245" s="27" t="s">
        <v>194</v>
      </c>
      <c r="B245" s="31" t="s">
        <v>195</v>
      </c>
      <c r="C245" s="1"/>
      <c r="D245" s="1"/>
      <c r="E245" s="1"/>
      <c r="F245" s="2"/>
      <c r="ZY245" s="39" t="s">
        <v>101</v>
      </c>
      <c r="ZZ245" s="3"/>
    </row>
    <row r="246" spans="1:702" x14ac:dyDescent="0.25">
      <c r="A246" s="27" t="s">
        <v>414</v>
      </c>
      <c r="B246" s="28" t="s">
        <v>417</v>
      </c>
      <c r="C246" s="7" t="s">
        <v>104</v>
      </c>
      <c r="D246" s="8">
        <v>8</v>
      </c>
      <c r="E246" s="9"/>
      <c r="F246" s="10">
        <f t="shared" ref="F246:F250" si="17">ROUND(D246*E246,2)</f>
        <v>0</v>
      </c>
      <c r="ZY246" s="39" t="s">
        <v>13</v>
      </c>
      <c r="ZZ246" s="3" t="s">
        <v>198</v>
      </c>
    </row>
    <row r="247" spans="1:702" x14ac:dyDescent="0.25">
      <c r="A247" s="27" t="s">
        <v>418</v>
      </c>
      <c r="B247" s="28" t="s">
        <v>419</v>
      </c>
      <c r="C247" s="7" t="s">
        <v>104</v>
      </c>
      <c r="D247" s="8">
        <v>2</v>
      </c>
      <c r="E247" s="9"/>
      <c r="F247" s="10">
        <f t="shared" si="17"/>
        <v>0</v>
      </c>
      <c r="ZY247" s="39" t="s">
        <v>13</v>
      </c>
      <c r="ZZ247" s="3" t="s">
        <v>198</v>
      </c>
    </row>
    <row r="248" spans="1:702" x14ac:dyDescent="0.25">
      <c r="A248" s="27" t="s">
        <v>415</v>
      </c>
      <c r="B248" s="28" t="s">
        <v>199</v>
      </c>
      <c r="C248" s="7" t="s">
        <v>104</v>
      </c>
      <c r="D248" s="8">
        <v>6</v>
      </c>
      <c r="E248" s="9"/>
      <c r="F248" s="10">
        <f t="shared" si="17"/>
        <v>0</v>
      </c>
      <c r="ZY248" s="39" t="s">
        <v>13</v>
      </c>
      <c r="ZZ248" s="3" t="s">
        <v>202</v>
      </c>
    </row>
    <row r="249" spans="1:702" x14ac:dyDescent="0.25">
      <c r="A249" s="27" t="s">
        <v>416</v>
      </c>
      <c r="B249" s="28" t="s">
        <v>203</v>
      </c>
      <c r="C249" s="7" t="s">
        <v>12</v>
      </c>
      <c r="D249" s="8">
        <v>1</v>
      </c>
      <c r="E249" s="9"/>
      <c r="F249" s="10">
        <f t="shared" si="17"/>
        <v>0</v>
      </c>
      <c r="ZY249" s="39" t="s">
        <v>13</v>
      </c>
      <c r="ZZ249" s="3" t="s">
        <v>206</v>
      </c>
    </row>
    <row r="250" spans="1:702" x14ac:dyDescent="0.25">
      <c r="A250" s="27" t="s">
        <v>207</v>
      </c>
      <c r="B250" s="28" t="s">
        <v>208</v>
      </c>
      <c r="C250" s="7" t="s">
        <v>12</v>
      </c>
      <c r="D250" s="8">
        <v>1</v>
      </c>
      <c r="E250" s="9"/>
      <c r="F250" s="10">
        <f t="shared" si="17"/>
        <v>0</v>
      </c>
      <c r="ZY250" s="39" t="s">
        <v>13</v>
      </c>
      <c r="ZZ250" s="3" t="s">
        <v>211</v>
      </c>
    </row>
    <row r="251" spans="1:702" x14ac:dyDescent="0.25">
      <c r="A251" s="27" t="s">
        <v>212</v>
      </c>
      <c r="B251" s="31" t="s">
        <v>213</v>
      </c>
      <c r="C251" s="1"/>
      <c r="D251" s="1"/>
      <c r="E251" s="1"/>
      <c r="F251" s="2"/>
      <c r="ZY251" s="39" t="s">
        <v>101</v>
      </c>
      <c r="ZZ251" s="3"/>
    </row>
    <row r="252" spans="1:702" x14ac:dyDescent="0.25">
      <c r="A252" s="27" t="s">
        <v>215</v>
      </c>
      <c r="B252" s="28" t="s">
        <v>216</v>
      </c>
      <c r="C252" s="7" t="s">
        <v>12</v>
      </c>
      <c r="D252" s="8">
        <v>1</v>
      </c>
      <c r="E252" s="9"/>
      <c r="F252" s="10">
        <f>ROUND(D252*E252,2)</f>
        <v>0</v>
      </c>
      <c r="ZY252" s="39" t="s">
        <v>13</v>
      </c>
      <c r="ZZ252" s="3" t="s">
        <v>219</v>
      </c>
    </row>
    <row r="253" spans="1:702" x14ac:dyDescent="0.25">
      <c r="A253" s="27" t="s">
        <v>220</v>
      </c>
      <c r="B253" s="28" t="s">
        <v>221</v>
      </c>
      <c r="C253" s="7" t="s">
        <v>12</v>
      </c>
      <c r="D253" s="8">
        <v>1</v>
      </c>
      <c r="E253" s="9"/>
      <c r="F253" s="10">
        <f>ROUND(D253*E253,2)</f>
        <v>0</v>
      </c>
      <c r="ZY253" s="39" t="s">
        <v>13</v>
      </c>
      <c r="ZZ253" s="3" t="s">
        <v>224</v>
      </c>
    </row>
    <row r="254" spans="1:702" x14ac:dyDescent="0.25">
      <c r="A254" s="27" t="s">
        <v>225</v>
      </c>
      <c r="B254" s="31" t="s">
        <v>226</v>
      </c>
      <c r="C254" s="1"/>
      <c r="D254" s="1"/>
      <c r="E254" s="1"/>
      <c r="F254" s="2"/>
      <c r="ZY254" s="39" t="s">
        <v>101</v>
      </c>
      <c r="ZZ254" s="3"/>
    </row>
    <row r="255" spans="1:702" x14ac:dyDescent="0.25">
      <c r="A255" s="27" t="s">
        <v>403</v>
      </c>
      <c r="B255" s="28" t="s">
        <v>364</v>
      </c>
      <c r="C255" s="7" t="s">
        <v>0</v>
      </c>
      <c r="D255" s="8">
        <v>10</v>
      </c>
      <c r="E255" s="9"/>
      <c r="F255" s="10">
        <f>ROUND(D255*E255,2)</f>
        <v>0</v>
      </c>
      <c r="ZY255" s="39" t="s">
        <v>13</v>
      </c>
      <c r="ZZ255" s="3" t="s">
        <v>231</v>
      </c>
    </row>
    <row r="256" spans="1:702" x14ac:dyDescent="0.25">
      <c r="A256" s="27" t="s">
        <v>404</v>
      </c>
      <c r="B256" s="28" t="s">
        <v>365</v>
      </c>
      <c r="C256" s="7" t="s">
        <v>0</v>
      </c>
      <c r="D256" s="8">
        <v>2</v>
      </c>
      <c r="E256" s="9"/>
      <c r="F256" s="10">
        <f>ROUND(D256*E256,2)</f>
        <v>0</v>
      </c>
      <c r="ZY256" s="39" t="s">
        <v>13</v>
      </c>
      <c r="ZZ256" s="3" t="s">
        <v>231</v>
      </c>
    </row>
    <row r="257" spans="1:702" customFormat="1" x14ac:dyDescent="0.25">
      <c r="A257" s="60" t="s">
        <v>405</v>
      </c>
      <c r="B257" s="67" t="s">
        <v>391</v>
      </c>
      <c r="C257" s="57"/>
      <c r="D257" s="57"/>
      <c r="E257" s="57"/>
      <c r="F257" s="58"/>
      <c r="ZY257" t="s">
        <v>101</v>
      </c>
      <c r="ZZ257" s="59"/>
    </row>
    <row r="258" spans="1:702" customFormat="1" x14ac:dyDescent="0.25">
      <c r="A258" s="60" t="s">
        <v>405</v>
      </c>
      <c r="B258" s="64" t="s">
        <v>392</v>
      </c>
      <c r="C258" s="61" t="s">
        <v>393</v>
      </c>
      <c r="D258" s="62">
        <v>1</v>
      </c>
      <c r="E258" s="65"/>
      <c r="F258" s="66">
        <f>ROUND(D258*E258,2)</f>
        <v>0</v>
      </c>
      <c r="ZY258" t="s">
        <v>13</v>
      </c>
      <c r="ZZ258" s="59" t="s">
        <v>394</v>
      </c>
    </row>
    <row r="259" spans="1:702" customFormat="1" x14ac:dyDescent="0.25">
      <c r="A259" s="60" t="s">
        <v>405</v>
      </c>
      <c r="B259" s="64" t="s">
        <v>412</v>
      </c>
      <c r="C259" s="61" t="s">
        <v>393</v>
      </c>
      <c r="D259" s="62">
        <v>1</v>
      </c>
      <c r="E259" s="65"/>
      <c r="F259" s="66">
        <f>ROUND(D259*E259,2)</f>
        <v>0</v>
      </c>
      <c r="ZY259" t="s">
        <v>13</v>
      </c>
      <c r="ZZ259" s="59" t="s">
        <v>395</v>
      </c>
    </row>
    <row r="260" spans="1:702" customFormat="1" x14ac:dyDescent="0.25">
      <c r="A260" s="60" t="s">
        <v>405</v>
      </c>
      <c r="B260" s="64" t="s">
        <v>396</v>
      </c>
      <c r="C260" s="61" t="s">
        <v>0</v>
      </c>
      <c r="D260" s="62">
        <v>9</v>
      </c>
      <c r="E260" s="65"/>
      <c r="F260" s="66">
        <f>ROUND(D260*E260,2)</f>
        <v>0</v>
      </c>
      <c r="ZY260" t="s">
        <v>13</v>
      </c>
      <c r="ZZ260" s="59" t="s">
        <v>397</v>
      </c>
    </row>
    <row r="261" spans="1:702" customFormat="1" x14ac:dyDescent="0.25">
      <c r="A261" s="60" t="s">
        <v>405</v>
      </c>
      <c r="B261" s="64" t="s">
        <v>398</v>
      </c>
      <c r="C261" s="61" t="s">
        <v>0</v>
      </c>
      <c r="D261" s="62">
        <v>17</v>
      </c>
      <c r="E261" s="65"/>
      <c r="F261" s="66">
        <f>ROUND(D261*E261,2)</f>
        <v>0</v>
      </c>
      <c r="ZY261" t="s">
        <v>13</v>
      </c>
      <c r="ZZ261" s="59" t="s">
        <v>399</v>
      </c>
    </row>
    <row r="262" spans="1:702" customFormat="1" x14ac:dyDescent="0.25">
      <c r="A262" s="60" t="s">
        <v>405</v>
      </c>
      <c r="B262" s="64" t="s">
        <v>400</v>
      </c>
      <c r="C262" s="61" t="s">
        <v>393</v>
      </c>
      <c r="D262" s="62">
        <v>1</v>
      </c>
      <c r="E262" s="65"/>
      <c r="F262" s="66">
        <f>ROUND(D262*E262,2)</f>
        <v>0</v>
      </c>
      <c r="ZY262" t="s">
        <v>13</v>
      </c>
      <c r="ZZ262" s="59" t="s">
        <v>401</v>
      </c>
    </row>
    <row r="263" spans="1:702" customFormat="1" x14ac:dyDescent="0.25">
      <c r="A263" s="60" t="s">
        <v>406</v>
      </c>
      <c r="B263" s="68" t="s">
        <v>378</v>
      </c>
      <c r="C263" s="56"/>
      <c r="D263" s="57"/>
      <c r="E263" s="57"/>
      <c r="F263" s="58"/>
      <c r="ZY263" t="s">
        <v>101</v>
      </c>
      <c r="ZZ263" s="59"/>
    </row>
    <row r="264" spans="1:702" customFormat="1" x14ac:dyDescent="0.25">
      <c r="A264" s="63" t="s">
        <v>407</v>
      </c>
      <c r="B264" s="64" t="s">
        <v>435</v>
      </c>
      <c r="C264" s="61" t="s">
        <v>104</v>
      </c>
      <c r="D264" s="62">
        <v>13</v>
      </c>
      <c r="E264" s="65"/>
      <c r="F264" s="66">
        <f t="shared" ref="F264:F269" si="18">ROUND(D264*E264,2)</f>
        <v>0</v>
      </c>
      <c r="ZY264" t="s">
        <v>13</v>
      </c>
      <c r="ZZ264" s="59" t="s">
        <v>380</v>
      </c>
    </row>
    <row r="265" spans="1:702" customFormat="1" x14ac:dyDescent="0.25">
      <c r="A265" s="63" t="s">
        <v>408</v>
      </c>
      <c r="B265" s="64" t="s">
        <v>379</v>
      </c>
      <c r="C265" s="61" t="s">
        <v>104</v>
      </c>
      <c r="D265" s="62">
        <v>10</v>
      </c>
      <c r="E265" s="65"/>
      <c r="F265" s="66">
        <f t="shared" si="18"/>
        <v>0</v>
      </c>
      <c r="ZY265" t="s">
        <v>13</v>
      </c>
      <c r="ZZ265" s="59" t="s">
        <v>380</v>
      </c>
    </row>
    <row r="266" spans="1:702" customFormat="1" x14ac:dyDescent="0.25">
      <c r="A266" s="63" t="s">
        <v>409</v>
      </c>
      <c r="B266" s="64" t="s">
        <v>381</v>
      </c>
      <c r="C266" s="61" t="s">
        <v>104</v>
      </c>
      <c r="D266" s="62">
        <v>4</v>
      </c>
      <c r="E266" s="65"/>
      <c r="F266" s="66">
        <f t="shared" si="18"/>
        <v>0</v>
      </c>
      <c r="ZY266" t="s">
        <v>13</v>
      </c>
      <c r="ZZ266" s="59" t="s">
        <v>382</v>
      </c>
    </row>
    <row r="267" spans="1:702" customFormat="1" x14ac:dyDescent="0.25">
      <c r="A267" s="63" t="s">
        <v>410</v>
      </c>
      <c r="B267" s="64" t="s">
        <v>383</v>
      </c>
      <c r="C267" s="61" t="s">
        <v>12</v>
      </c>
      <c r="D267" s="62">
        <v>1</v>
      </c>
      <c r="E267" s="65"/>
      <c r="F267" s="66">
        <f t="shared" si="18"/>
        <v>0</v>
      </c>
      <c r="ZY267" t="s">
        <v>13</v>
      </c>
      <c r="ZZ267" s="59" t="s">
        <v>384</v>
      </c>
    </row>
    <row r="268" spans="1:702" customFormat="1" x14ac:dyDescent="0.25">
      <c r="A268" s="63"/>
      <c r="B268" s="64" t="s">
        <v>436</v>
      </c>
      <c r="C268" s="61" t="s">
        <v>12</v>
      </c>
      <c r="D268" s="62">
        <v>1</v>
      </c>
      <c r="E268" s="65"/>
      <c r="F268" s="66">
        <f t="shared" si="18"/>
        <v>0</v>
      </c>
      <c r="ZZ268" s="59"/>
    </row>
    <row r="269" spans="1:702" customFormat="1" x14ac:dyDescent="0.25">
      <c r="A269" s="63"/>
      <c r="B269" s="64" t="s">
        <v>385</v>
      </c>
      <c r="C269" s="61" t="s">
        <v>12</v>
      </c>
      <c r="D269" s="62">
        <v>1</v>
      </c>
      <c r="E269" s="65"/>
      <c r="F269" s="66">
        <f t="shared" si="18"/>
        <v>0</v>
      </c>
      <c r="ZY269" t="s">
        <v>13</v>
      </c>
      <c r="ZZ269" s="59" t="s">
        <v>386</v>
      </c>
    </row>
    <row r="270" spans="1:702" customFormat="1" x14ac:dyDescent="0.25">
      <c r="A270" s="63"/>
      <c r="B270" s="64" t="s">
        <v>387</v>
      </c>
      <c r="C270" s="61" t="s">
        <v>12</v>
      </c>
      <c r="D270" s="62">
        <v>1</v>
      </c>
      <c r="E270" s="65"/>
      <c r="F270" s="66">
        <f>ROUND(D270*E270,2)</f>
        <v>0</v>
      </c>
      <c r="ZY270" t="s">
        <v>13</v>
      </c>
      <c r="ZZ270" s="59" t="s">
        <v>388</v>
      </c>
    </row>
    <row r="271" spans="1:702" customFormat="1" x14ac:dyDescent="0.25">
      <c r="A271" s="63"/>
      <c r="B271" s="64" t="s">
        <v>389</v>
      </c>
      <c r="C271" s="61" t="s">
        <v>12</v>
      </c>
      <c r="D271" s="62">
        <v>1</v>
      </c>
      <c r="E271" s="65"/>
      <c r="F271" s="66">
        <f t="shared" ref="F271" si="19">ROUND(D271*E271,2)</f>
        <v>0</v>
      </c>
      <c r="ZY271" t="s">
        <v>13</v>
      </c>
      <c r="ZZ271" s="59" t="s">
        <v>390</v>
      </c>
    </row>
    <row r="272" spans="1:702" x14ac:dyDescent="0.25">
      <c r="A272" s="13"/>
      <c r="B272" s="14" t="s">
        <v>232</v>
      </c>
      <c r="C272" s="1"/>
      <c r="D272" s="1"/>
      <c r="E272" s="1"/>
      <c r="F272" s="15">
        <f>SUBTOTAL(109,F232:F271)</f>
        <v>0</v>
      </c>
      <c r="ZY272" s="39" t="s">
        <v>16</v>
      </c>
    </row>
    <row r="273" spans="1:702" x14ac:dyDescent="0.25">
      <c r="A273" s="16"/>
      <c r="B273" s="17"/>
      <c r="C273" s="1"/>
      <c r="D273" s="1"/>
      <c r="E273" s="1"/>
      <c r="F273" s="2"/>
    </row>
    <row r="274" spans="1:702" ht="15.75" x14ac:dyDescent="0.25">
      <c r="A274" s="51" t="s">
        <v>234</v>
      </c>
      <c r="B274" s="18" t="s">
        <v>368</v>
      </c>
      <c r="C274" s="1"/>
      <c r="D274" s="1"/>
      <c r="E274" s="1"/>
      <c r="F274" s="2"/>
      <c r="ZY274" s="39" t="s">
        <v>9</v>
      </c>
      <c r="ZZ274" s="3"/>
    </row>
    <row r="275" spans="1:702" x14ac:dyDescent="0.25">
      <c r="A275" s="5" t="s">
        <v>236</v>
      </c>
      <c r="B275" s="30" t="s">
        <v>237</v>
      </c>
      <c r="C275" s="1"/>
      <c r="D275" s="1"/>
      <c r="E275" s="1"/>
      <c r="F275" s="2"/>
      <c r="ZY275" s="39" t="s">
        <v>101</v>
      </c>
      <c r="ZZ275" s="3"/>
    </row>
    <row r="276" spans="1:702" x14ac:dyDescent="0.25">
      <c r="A276" s="27" t="s">
        <v>239</v>
      </c>
      <c r="B276" s="28" t="s">
        <v>240</v>
      </c>
      <c r="C276" s="7" t="s">
        <v>12</v>
      </c>
      <c r="D276" s="8">
        <v>1</v>
      </c>
      <c r="E276" s="9"/>
      <c r="F276" s="10">
        <f>ROUND(D276*E276,2)</f>
        <v>0</v>
      </c>
      <c r="ZY276" s="39" t="s">
        <v>13</v>
      </c>
      <c r="ZZ276" s="3" t="s">
        <v>243</v>
      </c>
    </row>
    <row r="277" spans="1:702" x14ac:dyDescent="0.25">
      <c r="A277" s="27" t="s">
        <v>244</v>
      </c>
      <c r="B277" s="31" t="s">
        <v>245</v>
      </c>
      <c r="C277" s="1"/>
      <c r="D277" s="1"/>
      <c r="E277" s="1"/>
      <c r="F277" s="2"/>
      <c r="ZY277" s="39" t="s">
        <v>101</v>
      </c>
      <c r="ZZ277" s="3"/>
    </row>
    <row r="278" spans="1:702" x14ac:dyDescent="0.25">
      <c r="A278" s="27" t="s">
        <v>247</v>
      </c>
      <c r="B278" s="28" t="s">
        <v>248</v>
      </c>
      <c r="C278" s="7" t="s">
        <v>12</v>
      </c>
      <c r="D278" s="8">
        <v>1</v>
      </c>
      <c r="E278" s="9"/>
      <c r="F278" s="10">
        <f>ROUND(D278*E278,2)</f>
        <v>0</v>
      </c>
      <c r="ZY278" s="39" t="s">
        <v>13</v>
      </c>
      <c r="ZZ278" s="3" t="s">
        <v>251</v>
      </c>
    </row>
    <row r="279" spans="1:702" x14ac:dyDescent="0.25">
      <c r="A279" s="27" t="s">
        <v>252</v>
      </c>
      <c r="B279" s="28" t="s">
        <v>253</v>
      </c>
      <c r="C279" s="7" t="s">
        <v>12</v>
      </c>
      <c r="D279" s="8">
        <v>1</v>
      </c>
      <c r="E279" s="9"/>
      <c r="F279" s="10">
        <f>ROUND(D279*E279,2)</f>
        <v>0</v>
      </c>
      <c r="ZY279" s="39" t="s">
        <v>13</v>
      </c>
      <c r="ZZ279" s="3" t="s">
        <v>256</v>
      </c>
    </row>
    <row r="280" spans="1:702" x14ac:dyDescent="0.25">
      <c r="A280" s="27" t="s">
        <v>257</v>
      </c>
      <c r="B280" s="28" t="s">
        <v>258</v>
      </c>
      <c r="C280" s="7" t="s">
        <v>12</v>
      </c>
      <c r="D280" s="8">
        <v>1</v>
      </c>
      <c r="E280" s="9"/>
      <c r="F280" s="10">
        <f>ROUND(D280*E280,2)</f>
        <v>0</v>
      </c>
      <c r="ZY280" s="39" t="s">
        <v>13</v>
      </c>
      <c r="ZZ280" s="3" t="s">
        <v>261</v>
      </c>
    </row>
    <row r="281" spans="1:702" x14ac:dyDescent="0.25">
      <c r="A281" s="27" t="s">
        <v>262</v>
      </c>
      <c r="B281" s="31" t="s">
        <v>263</v>
      </c>
      <c r="C281" s="1"/>
      <c r="D281" s="1"/>
      <c r="E281" s="1"/>
      <c r="F281" s="2"/>
      <c r="ZY281" s="39" t="s">
        <v>101</v>
      </c>
      <c r="ZZ281" s="3"/>
    </row>
    <row r="282" spans="1:702" x14ac:dyDescent="0.25">
      <c r="A282" s="27"/>
      <c r="B282" s="28" t="s">
        <v>373</v>
      </c>
      <c r="C282" s="7" t="s">
        <v>12</v>
      </c>
      <c r="D282" s="8">
        <v>9</v>
      </c>
      <c r="E282" s="9"/>
      <c r="F282" s="10">
        <f t="shared" ref="F282:F285" si="20">ROUND(D282*E282,2)</f>
        <v>0</v>
      </c>
      <c r="ZY282" s="39" t="s">
        <v>13</v>
      </c>
      <c r="ZZ282" s="3" t="s">
        <v>268</v>
      </c>
    </row>
    <row r="283" spans="1:702" x14ac:dyDescent="0.25">
      <c r="A283" s="27"/>
      <c r="B283" s="28" t="s">
        <v>374</v>
      </c>
      <c r="C283" s="7" t="s">
        <v>12</v>
      </c>
      <c r="D283" s="8">
        <v>9</v>
      </c>
      <c r="E283" s="9"/>
      <c r="F283" s="10">
        <f t="shared" si="20"/>
        <v>0</v>
      </c>
      <c r="ZY283" s="39" t="s">
        <v>13</v>
      </c>
      <c r="ZZ283" s="3" t="s">
        <v>271</v>
      </c>
    </row>
    <row r="284" spans="1:702" x14ac:dyDescent="0.25">
      <c r="A284" s="27" t="s">
        <v>277</v>
      </c>
      <c r="B284" s="28" t="s">
        <v>445</v>
      </c>
      <c r="C284" s="7" t="s">
        <v>12</v>
      </c>
      <c r="D284" s="8">
        <v>1</v>
      </c>
      <c r="E284" s="9"/>
      <c r="F284" s="10">
        <f t="shared" si="20"/>
        <v>0</v>
      </c>
      <c r="ZY284" s="39" t="s">
        <v>13</v>
      </c>
      <c r="ZZ284" s="3" t="s">
        <v>281</v>
      </c>
    </row>
    <row r="285" spans="1:702" x14ac:dyDescent="0.25">
      <c r="A285" s="27" t="s">
        <v>287</v>
      </c>
      <c r="B285" s="28" t="s">
        <v>288</v>
      </c>
      <c r="C285" s="7" t="s">
        <v>12</v>
      </c>
      <c r="D285" s="8">
        <v>1</v>
      </c>
      <c r="E285" s="9"/>
      <c r="F285" s="10">
        <f t="shared" si="20"/>
        <v>0</v>
      </c>
      <c r="ZY285" s="39" t="s">
        <v>13</v>
      </c>
      <c r="ZZ285" s="3" t="s">
        <v>291</v>
      </c>
    </row>
    <row r="286" spans="1:702" x14ac:dyDescent="0.25">
      <c r="A286" s="27" t="s">
        <v>292</v>
      </c>
      <c r="B286" s="31" t="s">
        <v>293</v>
      </c>
      <c r="C286" s="1"/>
      <c r="D286" s="1"/>
      <c r="E286" s="1"/>
      <c r="F286" s="2"/>
      <c r="ZY286" s="39" t="s">
        <v>101</v>
      </c>
      <c r="ZZ286" s="3"/>
    </row>
    <row r="287" spans="1:702" x14ac:dyDescent="0.25">
      <c r="A287" s="27" t="s">
        <v>295</v>
      </c>
      <c r="B287" s="28" t="s">
        <v>296</v>
      </c>
      <c r="C287" s="7" t="s">
        <v>12</v>
      </c>
      <c r="D287" s="8">
        <v>1</v>
      </c>
      <c r="E287" s="9"/>
      <c r="F287" s="10">
        <f>ROUND(D287*E287,2)</f>
        <v>0</v>
      </c>
      <c r="ZY287" s="39" t="s">
        <v>13</v>
      </c>
      <c r="ZZ287" s="3" t="s">
        <v>299</v>
      </c>
    </row>
    <row r="288" spans="1:702" x14ac:dyDescent="0.25">
      <c r="A288" s="27" t="s">
        <v>300</v>
      </c>
      <c r="B288" s="31" t="s">
        <v>301</v>
      </c>
      <c r="C288" s="1"/>
      <c r="D288" s="1"/>
      <c r="E288" s="1"/>
      <c r="F288" s="2"/>
      <c r="ZY288" s="39" t="s">
        <v>101</v>
      </c>
      <c r="ZZ288" s="3"/>
    </row>
    <row r="289" spans="1:702" x14ac:dyDescent="0.25">
      <c r="A289" s="27" t="s">
        <v>303</v>
      </c>
      <c r="B289" s="28" t="s">
        <v>301</v>
      </c>
      <c r="C289" s="7" t="s">
        <v>12</v>
      </c>
      <c r="D289" s="8">
        <v>1</v>
      </c>
      <c r="E289" s="9"/>
      <c r="F289" s="10">
        <f>ROUND(D289*E289,2)</f>
        <v>0</v>
      </c>
      <c r="ZY289" s="39" t="s">
        <v>13</v>
      </c>
      <c r="ZZ289" s="3" t="s">
        <v>307</v>
      </c>
    </row>
    <row r="290" spans="1:702" x14ac:dyDescent="0.25">
      <c r="A290" s="27" t="s">
        <v>300</v>
      </c>
      <c r="B290" s="31" t="s">
        <v>369</v>
      </c>
      <c r="C290" s="1"/>
      <c r="D290" s="1"/>
      <c r="E290" s="1"/>
      <c r="F290" s="2"/>
      <c r="ZY290" s="39" t="s">
        <v>101</v>
      </c>
      <c r="ZZ290" s="3"/>
    </row>
    <row r="291" spans="1:702" x14ac:dyDescent="0.25">
      <c r="A291" s="27"/>
      <c r="B291" s="28" t="s">
        <v>370</v>
      </c>
      <c r="C291" s="7" t="s">
        <v>12</v>
      </c>
      <c r="D291" s="8">
        <v>3</v>
      </c>
      <c r="E291" s="9"/>
      <c r="F291" s="10">
        <f>ROUND(D291*E291,2)</f>
        <v>0</v>
      </c>
      <c r="ZY291" s="39" t="s">
        <v>13</v>
      </c>
      <c r="ZZ291" s="3" t="s">
        <v>307</v>
      </c>
    </row>
    <row r="292" spans="1:702" x14ac:dyDescent="0.25">
      <c r="A292" s="27"/>
      <c r="B292" s="28" t="s">
        <v>371</v>
      </c>
      <c r="C292" s="7" t="s">
        <v>12</v>
      </c>
      <c r="D292" s="8">
        <v>3</v>
      </c>
      <c r="E292" s="9"/>
      <c r="F292" s="10">
        <f>ROUND(D292*E292,2)</f>
        <v>0</v>
      </c>
      <c r="ZY292" s="39" t="s">
        <v>13</v>
      </c>
      <c r="ZZ292" s="3" t="s">
        <v>307</v>
      </c>
    </row>
    <row r="293" spans="1:702" x14ac:dyDescent="0.25">
      <c r="A293" s="11"/>
      <c r="B293" s="12"/>
      <c r="C293" s="1"/>
      <c r="D293" s="1"/>
      <c r="E293" s="1"/>
      <c r="F293" s="2"/>
    </row>
    <row r="294" spans="1:702" x14ac:dyDescent="0.25">
      <c r="A294" s="19"/>
      <c r="B294" s="20" t="s">
        <v>308</v>
      </c>
      <c r="C294" s="1"/>
      <c r="D294" s="1"/>
      <c r="E294" s="1"/>
      <c r="F294" s="21">
        <f>SUBTOTAL(109,F275:F293)</f>
        <v>0</v>
      </c>
      <c r="ZY294" s="39" t="s">
        <v>16</v>
      </c>
    </row>
    <row r="295" spans="1:702" x14ac:dyDescent="0.25">
      <c r="A295" s="52"/>
      <c r="B295" s="53" t="s">
        <v>455</v>
      </c>
      <c r="C295" s="1"/>
      <c r="D295" s="1"/>
      <c r="E295" s="1"/>
      <c r="F295" s="22">
        <f>SUBTOTAL(109,F231:F294)</f>
        <v>0</v>
      </c>
      <c r="G295" s="23"/>
      <c r="ZY295" s="39" t="s">
        <v>16</v>
      </c>
    </row>
    <row r="296" spans="1:702" x14ac:dyDescent="0.25">
      <c r="A296" s="32"/>
      <c r="B296" s="33"/>
      <c r="C296" s="1"/>
      <c r="D296" s="1"/>
      <c r="E296" s="1"/>
      <c r="F296" s="47"/>
    </row>
    <row r="297" spans="1:702" x14ac:dyDescent="0.25">
      <c r="A297" s="16"/>
      <c r="B297" s="34"/>
      <c r="C297" s="35"/>
      <c r="D297" s="35"/>
      <c r="E297" s="35"/>
      <c r="F297" s="29"/>
    </row>
    <row r="298" spans="1:702" x14ac:dyDescent="0.25">
      <c r="A298" s="36"/>
      <c r="B298" s="36"/>
      <c r="C298" s="36"/>
      <c r="D298" s="36"/>
      <c r="E298" s="36"/>
      <c r="F298" s="36"/>
    </row>
    <row r="299" spans="1:702" x14ac:dyDescent="0.25">
      <c r="B299" s="54" t="s">
        <v>449</v>
      </c>
      <c r="F299" s="37">
        <f>SUBTOTAL(109,F230:F297)</f>
        <v>0</v>
      </c>
      <c r="ZY299" s="39" t="s">
        <v>312</v>
      </c>
    </row>
    <row r="300" spans="1:702" x14ac:dyDescent="0.25">
      <c r="A300" s="55">
        <v>20</v>
      </c>
      <c r="B300" s="54" t="str">
        <f>CONCATENATE("Montant TVA (",A300,"%)")</f>
        <v>Montant TVA (20%)</v>
      </c>
      <c r="F300" s="37">
        <f>(F299*A300)/100</f>
        <v>0</v>
      </c>
      <c r="ZY300" s="39" t="s">
        <v>313</v>
      </c>
    </row>
    <row r="301" spans="1:702" x14ac:dyDescent="0.25">
      <c r="B301" s="54" t="s">
        <v>450</v>
      </c>
      <c r="F301" s="37">
        <f>F299+F300</f>
        <v>0</v>
      </c>
      <c r="ZY301" s="39" t="s">
        <v>315</v>
      </c>
    </row>
    <row r="304" spans="1:702" ht="15.75" thickBot="1" x14ac:dyDescent="0.3"/>
    <row r="305" spans="1:7" ht="16.5" thickBot="1" x14ac:dyDescent="0.3">
      <c r="A305" s="92"/>
      <c r="B305" s="93" t="s">
        <v>454</v>
      </c>
      <c r="C305" s="94"/>
      <c r="D305" s="94"/>
      <c r="E305" s="94"/>
      <c r="F305" s="95"/>
    </row>
    <row r="306" spans="1:7" ht="15.75" x14ac:dyDescent="0.25">
      <c r="A306" s="79"/>
      <c r="B306" s="80" t="s">
        <v>451</v>
      </c>
      <c r="C306" s="81"/>
      <c r="D306" s="81"/>
      <c r="E306" s="81"/>
      <c r="F306" s="82">
        <f>F136</f>
        <v>0</v>
      </c>
      <c r="G306" s="78"/>
    </row>
    <row r="307" spans="1:7" ht="15.75" x14ac:dyDescent="0.25">
      <c r="A307" s="83"/>
      <c r="B307" s="84" t="s">
        <v>446</v>
      </c>
      <c r="C307" s="85"/>
      <c r="D307" s="85"/>
      <c r="E307" s="85"/>
      <c r="F307" s="86">
        <f>F225</f>
        <v>0</v>
      </c>
      <c r="G307" s="78"/>
    </row>
    <row r="308" spans="1:7" ht="15.75" x14ac:dyDescent="0.25">
      <c r="A308" s="83"/>
      <c r="B308" s="84" t="s">
        <v>449</v>
      </c>
      <c r="C308" s="85"/>
      <c r="D308" s="85"/>
      <c r="E308" s="85"/>
      <c r="F308" s="86">
        <f>F299</f>
        <v>0</v>
      </c>
      <c r="G308" s="78"/>
    </row>
    <row r="309" spans="1:7" ht="15.75" x14ac:dyDescent="0.25">
      <c r="A309" s="83"/>
      <c r="B309" s="84" t="s">
        <v>453</v>
      </c>
      <c r="C309" s="85"/>
      <c r="D309" s="85"/>
      <c r="E309" s="85"/>
      <c r="F309" s="86">
        <f>F306+F307+F308</f>
        <v>0</v>
      </c>
      <c r="G309" s="78"/>
    </row>
    <row r="310" spans="1:7" ht="15.75" x14ac:dyDescent="0.25">
      <c r="A310" s="83"/>
      <c r="B310" s="84" t="str">
        <f>CONCATENATE("Montant TVA (",A310,"%)")</f>
        <v>Montant TVA (%)</v>
      </c>
      <c r="C310" s="85"/>
      <c r="D310" s="85"/>
      <c r="E310" s="85"/>
      <c r="F310" s="87">
        <f>20%*F309</f>
        <v>0</v>
      </c>
      <c r="G310" s="78"/>
    </row>
    <row r="311" spans="1:7" ht="16.5" thickBot="1" x14ac:dyDescent="0.3">
      <c r="A311" s="88"/>
      <c r="B311" s="89" t="s">
        <v>452</v>
      </c>
      <c r="C311" s="90"/>
      <c r="D311" s="90"/>
      <c r="E311" s="90"/>
      <c r="F311" s="91">
        <f>F309+F310</f>
        <v>0</v>
      </c>
      <c r="G311" s="78"/>
    </row>
    <row r="312" spans="1:7" ht="15.75" x14ac:dyDescent="0.25">
      <c r="B312" s="78"/>
      <c r="C312" s="78"/>
      <c r="D312" s="78"/>
      <c r="E312" s="78"/>
      <c r="F312" s="78"/>
      <c r="G312" s="78"/>
    </row>
  </sheetData>
  <mergeCells count="1">
    <mergeCell ref="A1:F1"/>
  </mergeCells>
  <phoneticPr fontId="23" type="noConversion"/>
  <printOptions horizontalCentered="1"/>
  <pageMargins left="0.08" right="0.08" top="0.06" bottom="0.06" header="0.76" footer="0.76"/>
  <pageSetup paperSize="9"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Électricité - Climatisatio</vt:lpstr>
      <vt:lpstr>'Lot Électricité - Climatisatio'!Impression_des_titres</vt:lpstr>
      <vt:lpstr>'Lot Électricité - Climatisatio'!Zone_d_impression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s.melay</dc:creator>
  <cp:lastModifiedBy>Sébastien MELAY</cp:lastModifiedBy>
  <dcterms:created xsi:type="dcterms:W3CDTF">2025-05-15T23:12:36Z</dcterms:created>
  <dcterms:modified xsi:type="dcterms:W3CDTF">2025-10-09T15:46:17Z</dcterms:modified>
</cp:coreProperties>
</file>